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11_sedinta_ordinara_30_iulie_2020\hotarari_143\143_9C_rectificare buget\sedinta iulie cu amendament 2020\"/>
    </mc:Choice>
  </mc:AlternateContent>
  <xr:revisionPtr revIDLastSave="0" documentId="13_ncr:1_{6841CEAA-0CF4-4F7B-A3EE-CC350FB86A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2" i="2" l="1"/>
  <c r="F54" i="2" l="1"/>
  <c r="F202" i="2" l="1"/>
  <c r="F201" i="2" s="1"/>
  <c r="F58" i="2" l="1"/>
  <c r="F63" i="2"/>
  <c r="F144" i="2"/>
  <c r="G161" i="2"/>
  <c r="F46" i="2"/>
  <c r="F145" i="2"/>
  <c r="G148" i="2"/>
  <c r="G39" i="2" l="1"/>
  <c r="G37" i="2"/>
  <c r="G38" i="2"/>
  <c r="F59" i="2" l="1"/>
  <c r="F57" i="2"/>
  <c r="F53" i="2"/>
  <c r="G40" i="2"/>
  <c r="F17" i="2"/>
  <c r="F16" i="2" s="1"/>
  <c r="F50" i="2" s="1"/>
  <c r="F73" i="2"/>
  <c r="F72" i="2" s="1"/>
  <c r="F71" i="2" s="1"/>
  <c r="F52" i="2" s="1"/>
  <c r="F176" i="2"/>
  <c r="F175" i="2" s="1"/>
  <c r="F163" i="2" s="1"/>
  <c r="F162" i="2" s="1"/>
  <c r="F230" i="2"/>
  <c r="F229" i="2" s="1"/>
  <c r="F240" i="2"/>
  <c r="F245" i="2"/>
  <c r="F250" i="2"/>
  <c r="F249" i="2" s="1"/>
  <c r="G76" i="2"/>
  <c r="G239" i="2" l="1"/>
  <c r="G238" i="2"/>
  <c r="G35" i="2" l="1"/>
  <c r="G28" i="2" l="1"/>
  <c r="G151" i="2" l="1"/>
  <c r="G150" i="2" l="1"/>
  <c r="G44" i="2"/>
  <c r="G146" i="2" l="1"/>
  <c r="G90" i="2"/>
  <c r="G52" i="2" l="1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9" i="2"/>
  <c r="G30" i="2"/>
  <c r="G31" i="2"/>
  <c r="G32" i="2"/>
  <c r="G33" i="2"/>
  <c r="G34" i="2"/>
  <c r="G36" i="2"/>
  <c r="G41" i="2"/>
  <c r="G42" i="2"/>
  <c r="G43" i="2"/>
  <c r="G45" i="2"/>
  <c r="G46" i="2"/>
  <c r="G47" i="2"/>
  <c r="G48" i="2"/>
  <c r="G49" i="2"/>
  <c r="G51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7" i="2"/>
  <c r="G149" i="2"/>
  <c r="G152" i="2"/>
  <c r="G153" i="2"/>
  <c r="G154" i="2"/>
  <c r="G155" i="2"/>
  <c r="G156" i="2"/>
  <c r="G157" i="2"/>
  <c r="G158" i="2"/>
  <c r="G159" i="2"/>
  <c r="G160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13" i="2"/>
  <c r="G50" i="2" l="1"/>
  <c r="B14" i="2" l="1"/>
  <c r="B15" i="2" s="1"/>
  <c r="B16" i="2" s="1"/>
  <c r="B17" i="2" s="1"/>
  <c r="B18" i="2" s="1"/>
  <c r="B19" i="2" s="1"/>
  <c r="B20" i="2" l="1"/>
  <c r="B21" i="2" s="1"/>
  <c r="B22" i="2" s="1"/>
  <c r="B23" i="2" s="1"/>
  <c r="B24" i="2" l="1"/>
  <c r="B25" i="2" s="1"/>
  <c r="B26" i="2" s="1"/>
  <c r="B27" i="2" s="1"/>
  <c r="B28" i="2" s="1"/>
  <c r="B29" i="2" s="1"/>
  <c r="B30" i="2" s="1"/>
  <c r="B31" i="2" l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l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l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l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l="1"/>
  <c r="B145" i="2" s="1"/>
  <c r="B146" i="2" l="1"/>
  <c r="B147" i="2" s="1"/>
  <c r="B148" i="2" s="1"/>
  <c r="B149" i="2" s="1"/>
  <c r="B150" i="2" s="1"/>
  <c r="B151" i="2" l="1"/>
  <c r="B152" i="2" s="1"/>
  <c r="B153" i="2" s="1"/>
  <c r="B154" i="2" s="1"/>
  <c r="B155" i="2" s="1"/>
  <c r="B156" i="2" s="1"/>
  <c r="B157" i="2" s="1"/>
  <c r="B158" i="2" s="1"/>
  <c r="B159" i="2" l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</calcChain>
</file>

<file path=xl/sharedStrings.xml><?xml version="1.0" encoding="utf-8"?>
<sst xmlns="http://schemas.openxmlformats.org/spreadsheetml/2006/main" count="518" uniqueCount="283">
  <si>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</si>
  <si>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</si>
  <si>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</si>
  <si>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</si>
  <si>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</si>
  <si>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</si>
  <si>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</si>
  <si>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</si>
  <si>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</si>
  <si>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</si>
  <si>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</si>
  <si>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</si>
  <si>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</si>
  <si>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</si>
  <si>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</si>
  <si>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</si>
  <si>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</si>
  <si>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</si>
  <si>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</si>
  <si>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</si>
  <si>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</si>
  <si>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</si>
  <si>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</si>
  <si>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</si>
  <si>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</si>
  <si>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</si>
  <si>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</si>
  <si>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</si>
  <si>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</si>
  <si>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</si>
  <si>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</si>
  <si>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</si>
  <si>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</si>
  <si>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</si>
  <si>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</si>
  <si>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</si>
  <si>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</si>
  <si>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</si>
  <si>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</si>
  <si>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</si>
  <si>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</si>
  <si>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</si>
  <si>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</si>
  <si>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</si>
  <si>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</si>
  <si>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</si>
  <si>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</si>
  <si>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</si>
  <si>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</si>
  <si>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</si>
  <si>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</si>
  <si>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</si>
  <si>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</si>
  <si>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</si>
  <si>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</si>
  <si>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</si>
  <si>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</si>
  <si>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</si>
  <si>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</si>
  <si>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</si>
  <si>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</si>
  <si>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</si>
  <si>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</si>
  <si>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</si>
  <si>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</si>
  <si>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</si>
  <si>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</si>
  <si>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</si>
  <si>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</si>
  <si>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</si>
  <si>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</si>
  <si>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</si>
  <si>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</si>
  <si>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</si>
  <si>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</si>
  <si>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</si>
  <si>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</si>
  <si>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</si>
  <si>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</si>
  <si>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</si>
  <si>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</si>
  <si>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</si>
  <si>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</si>
  <si>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</si>
  <si>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</si>
  <si>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</si>
  <si>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</si>
  <si>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</si>
  <si>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</si>
  <si>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</si>
  <si>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</si>
  <si>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</si>
  <si>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Alte culte</t>
  </si>
  <si>
    <t>Cap.67 02 RECREERE</t>
  </si>
  <si>
    <t>Alte  cheltuieli</t>
  </si>
  <si>
    <t>Alte acţiuni de cultură</t>
  </si>
  <si>
    <t>Fond tineret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</si>
  <si>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</si>
  <si>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</si>
  <si>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</si>
  <si>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</si>
  <si>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</si>
  <si>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</si>
  <si>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</si>
  <si>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</si>
  <si>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</si>
  <si>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</si>
  <si>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</si>
  <si>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</si>
  <si>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</si>
  <si>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</si>
  <si>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</si>
  <si>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</si>
  <si>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</si>
  <si>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</si>
  <si>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</si>
  <si>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</si>
  <si>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</si>
  <si>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</si>
  <si>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</si>
  <si>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</si>
  <si>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</si>
  <si>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</si>
  <si>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</si>
  <si>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</si>
  <si>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</si>
  <si>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</si>
  <si>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</si>
  <si>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</si>
  <si>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</si>
  <si>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</si>
  <si>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</si>
  <si>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</si>
  <si>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</si>
  <si>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</si>
  <si>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Activităţi sportive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</si>
  <si>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</si>
  <si>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</si>
  <si>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</si>
  <si>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</si>
  <si>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</si>
  <si>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</si>
  <si>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</si>
  <si>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</si>
  <si>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</si>
  <si>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</si>
  <si>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</si>
  <si>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</si>
  <si>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</si>
  <si>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42 02 65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</si>
  <si>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</si>
  <si>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</si>
  <si>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</si>
  <si>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</si>
  <si>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</si>
  <si>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</si>
  <si>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</si>
  <si>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</si>
  <si>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</si>
  <si>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</si>
  <si>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</si>
  <si>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</si>
  <si>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</si>
  <si>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66 02 70</t>
  </si>
  <si>
    <t>Finantarea Programului National de Dezvoltare Locala-Sănătate</t>
  </si>
  <si>
    <t>CJC-Sănătate-PNDL</t>
  </si>
  <si>
    <t>65 02 58</t>
  </si>
  <si>
    <t>Școala Profesională SpecialĂ  SAMUS</t>
  </si>
  <si>
    <t>Liceul Tehnologic Special Dej</t>
  </si>
  <si>
    <t>66.02.58</t>
  </si>
  <si>
    <t xml:space="preserve">Sume defalcate din TVA pt. învăţământ special </t>
  </si>
  <si>
    <t xml:space="preserve">Sume defalcate din TVA pt.Serv.de Evidenţa Populaţiei </t>
  </si>
  <si>
    <t>Sume defalcate din TVA pt. personalul neclerical</t>
  </si>
  <si>
    <t>Sume defalcate din TVA pt. finanțarea culturii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</si>
  <si>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</si>
  <si>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</si>
  <si>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</si>
  <si>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</si>
  <si>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</si>
  <si>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</si>
  <si>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</si>
  <si>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</si>
  <si>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</si>
  <si>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</si>
  <si>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</si>
  <si>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</si>
  <si>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</si>
  <si>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 Traseu Regional Transilvania Nord, Drumul Bistriței, prin modernizarea și reabilitarea DJ 109 (intersecție DN 1C  - limita jud. Sălaj) de la km. 0+000 la km. 31+976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</si>
  <si>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</si>
  <si>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</si>
  <si>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</si>
  <si>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</si>
  <si>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</si>
  <si>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</si>
  <si>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</si>
  <si>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</si>
  <si>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8 Modernizarea și reabilitarea Traseului Județean 8 format din sectoare de drum ale DJ 161B și DJ 107F,  parte a Traseului Regional Transilvania de Nord (POR 2014-2020)</t>
  </si>
  <si>
    <t>9 Modernizarea și reabilitarea Traseului Județean 9 format din sectoare de drum ale DJ 103N și DJ 103J,  parte a Traseului Regional Transilvania de Nord (POR 2014-2020)</t>
  </si>
  <si>
    <t>C.J.C.-cheltuieli de capital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</si>
  <si>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</si>
  <si>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</si>
  <si>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</si>
  <si>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</si>
  <si>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Anexa nr. 2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</si>
  <si>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</si>
  <si>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</si>
  <si>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</si>
  <si>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</si>
  <si>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</si>
  <si>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    BUGETUL LOCAL  AL JUDEŢULUI CLUJ PE ANUL 2020 PE CAPITOLE, SUBCAPITOLE ȘI TITLURI 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</si>
  <si>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</si>
  <si>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</si>
  <si>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</si>
  <si>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>Excedent 31.12.2019</t>
  </si>
  <si>
    <t xml:space="preserve">CJC-Extinderea si modernizarea Ambulatoriului Clinic Psihiatrie Pediatrică din cadrul Spitalului Clinic de Urgență pentru Copii Cluj-Napoca </t>
  </si>
  <si>
    <t>Dotarea Ambulatoriului Spitalului Clinic de Pneumoftiziologie Leon Daniello</t>
  </si>
  <si>
    <t>Reabilitarea și modernizarea Ambulatoriului Spitalului Clinic de Boli Infecțioase</t>
  </si>
  <si>
    <t>Dotarea Ambulatoriului Spitalului Clinic de Boli Infecțioase</t>
  </si>
  <si>
    <t>Reabilitarea, modernizarea și extinderea Ambulatoriului Sptalului Clinic de Recuperare</t>
  </si>
  <si>
    <t xml:space="preserve">Dotarea Ambulatoriului Spitalului Clinic de Recuperare </t>
  </si>
  <si>
    <t>Dotare UPU Spitalul Clinic de Urgență pentru Copii Cluj</t>
  </si>
  <si>
    <t>Dotarea Ambulatoriului Spitalului Clinic Județean de Urgență Cluj</t>
  </si>
  <si>
    <t>Parc Industrial TETAROM I, IV, V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</si>
  <si>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</si>
  <si>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</si>
  <si>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</si>
  <si>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</si>
  <si>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</si>
  <si>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</si>
  <si>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36 02 05</t>
  </si>
  <si>
    <t xml:space="preserve">Varsaminte din veniturile si/sau disponibilitatile institutiilor publice 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</si>
  <si>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</si>
  <si>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</si>
  <si>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</si>
  <si>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</si>
  <si>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</si>
  <si>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</si>
  <si>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</si>
  <si>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</si>
  <si>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</si>
  <si>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</si>
  <si>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</si>
  <si>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</si>
  <si>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 xml:space="preserve">                                      PREȘEDINTE</t>
  </si>
  <si>
    <t>Contrasemnează:</t>
  </si>
  <si>
    <t xml:space="preserve">                                         ALIN TIȘE</t>
  </si>
  <si>
    <t>SECRETAR GENERAL AL JUDEȚULUI</t>
  </si>
  <si>
    <t>SIMONA GACI</t>
  </si>
  <si>
    <t xml:space="preserve"> BUGET  APROBAT 2020</t>
  </si>
  <si>
    <t>INFLUENȚE</t>
  </si>
  <si>
    <t xml:space="preserve"> BUGET  RECTIFICAT 2020</t>
  </si>
  <si>
    <t>Cap 83 02 AGRICULTURĂ, SILVICULTURĂ</t>
  </si>
  <si>
    <t>83 02</t>
  </si>
  <si>
    <t>83 02 20</t>
  </si>
  <si>
    <t xml:space="preserve">Subvenții pt. realizarea act de colectare, transport, depozitare și neutralizare a deșeurilor de origine animală </t>
  </si>
  <si>
    <t>42 02 73</t>
  </si>
  <si>
    <t>Unități administrativ teritoriale</t>
  </si>
  <si>
    <t>66 02 51F</t>
  </si>
  <si>
    <t>Cheltuieli Curente-Spitale-Din fond rezervă</t>
  </si>
  <si>
    <t>Cheltuieli de capital-Spitale, din care 2.000 mii lei din fond rezervă</t>
  </si>
  <si>
    <t>Fond rezervă, din care alocat:</t>
  </si>
  <si>
    <t>Subvenții de la bugetul de stat pentru decontarea cheltuielilor pentru carantina</t>
  </si>
  <si>
    <t>42 02 80</t>
  </si>
  <si>
    <t>CJC-Sănătate-Cheltuieli carantina</t>
  </si>
  <si>
    <t>66 02 20</t>
  </si>
  <si>
    <t>CJC-Sănătate-Cheltuieli cadre medicale</t>
  </si>
  <si>
    <t>11 02 06</t>
  </si>
  <si>
    <t>Sume defalcate din TVA pt echilibrare</t>
  </si>
  <si>
    <t>36 02 47</t>
  </si>
  <si>
    <t>Alte venituri pentru finanțarea secțiunii de dezvoltare</t>
  </si>
  <si>
    <t>CJC-Transferuri furnizori privati servicii sociale</t>
  </si>
  <si>
    <t>CJC-Transferuri U.A.T.-uri (servicii sociale)</t>
  </si>
  <si>
    <t>68 02 51</t>
  </si>
  <si>
    <t>68 02 55</t>
  </si>
  <si>
    <t>42 02 28</t>
  </si>
  <si>
    <t>Subventii primite din Fondul de interventie</t>
  </si>
  <si>
    <t>Subvenții din veniturile proprii ale Ministerului Sănătății către bugetele locale pt. finanțarea aparaturii medicale în sănătate</t>
  </si>
  <si>
    <t>42 02 18 01</t>
  </si>
  <si>
    <t>Donații și sponsorizări</t>
  </si>
  <si>
    <t>37 02 01</t>
  </si>
  <si>
    <t>Cheltuieli de capital-aparatura medicala Ministerul Sanatatii</t>
  </si>
  <si>
    <t>Dotarea Unității de primire urgențe din cadrul Spitalului Clinic de Urgență pentru Copii în contextul pandemiei COVID-19</t>
  </si>
  <si>
    <t>la Hotărârea nr. 143/2020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</si>
</sst>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2"/>
      <color indexed="8"/>
      <name val="Cambria"/>
      <family val="1"/>
      <charset val="238"/>
      <scheme val="major"/>
    </font>
    <font>
      <b/>
      <i/>
      <sz val="12"/>
      <name val="Cambria"/>
      <family val="1"/>
      <charset val="238"/>
      <scheme val="major"/>
    </font>
    <font>
      <b/>
      <sz val="12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2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1" xfId="1" applyFont="1" applyBorder="1" applyAlignment="1">
      <alignment wrapText="1"/>
    </xf>
    <xf numFmtId="0" fontId="2" fillId="0" borderId="0" xfId="0" applyFont="1"/>
    <xf numFmtId="0" fontId="2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Fill="1" applyBorder="1" applyAlignment="1">
      <alignment horizontal="center"/>
    </xf>
    <xf numFmtId="0" fontId="3" fillId="0" borderId="0" xfId="0" applyFont="1" applyAlignment="1"/>
    <xf numFmtId="0" fontId="3" fillId="0" borderId="0" xfId="1" applyFont="1"/>
    <xf numFmtId="0" fontId="3" fillId="0" borderId="0" xfId="1" applyFont="1" applyAlignment="1">
      <alignment horizontal="center" vertical="center"/>
    </xf>
    <xf numFmtId="15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/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49" fontId="2" fillId="0" borderId="1" xfId="1" applyNumberFormat="1" applyFont="1" applyBorder="1" applyAlignment="1">
      <alignment horizontal="left"/>
    </xf>
    <xf numFmtId="4" fontId="2" fillId="0" borderId="1" xfId="0" applyNumberFormat="1" applyFont="1" applyBorder="1"/>
    <xf numFmtId="0" fontId="3" fillId="0" borderId="1" xfId="1" applyFont="1" applyBorder="1"/>
    <xf numFmtId="4" fontId="3" fillId="0" borderId="1" xfId="0" applyNumberFormat="1" applyFont="1" applyBorder="1"/>
    <xf numFmtId="4" fontId="3" fillId="0" borderId="0" xfId="0" applyNumberFormat="1" applyFont="1" applyBorder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5" fillId="0" borderId="1" xfId="1" applyFont="1" applyBorder="1"/>
    <xf numFmtId="0" fontId="2" fillId="0" borderId="0" xfId="1" applyFont="1" applyAlignment="1">
      <alignment horizontal="center" vertical="center"/>
    </xf>
    <xf numFmtId="0" fontId="3" fillId="0" borderId="0" xfId="1" applyFont="1" applyAlignment="1"/>
    <xf numFmtId="0" fontId="3" fillId="0" borderId="0" xfId="1" applyFont="1" applyFill="1" applyBorder="1" applyAlignment="1"/>
    <xf numFmtId="0" fontId="2" fillId="0" borderId="0" xfId="1" applyFont="1" applyBorder="1"/>
    <xf numFmtId="0" fontId="2" fillId="0" borderId="0" xfId="0" applyFont="1" applyAlignment="1">
      <alignment horizontal="center" vertical="center"/>
    </xf>
    <xf numFmtId="0" fontId="6" fillId="0" borderId="1" xfId="1" applyFont="1" applyBorder="1"/>
    <xf numFmtId="0" fontId="2" fillId="0" borderId="0" xfId="0" applyFont="1" applyBorder="1"/>
    <xf numFmtId="0" fontId="2" fillId="0" borderId="0" xfId="1" applyFont="1" applyBorder="1" applyAlignment="1">
      <alignment wrapText="1"/>
    </xf>
    <xf numFmtId="0" fontId="3" fillId="0" borderId="0" xfId="1" applyFont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0" xfId="0" applyFont="1"/>
    <xf numFmtId="0" fontId="8" fillId="0" borderId="1" xfId="1" applyFont="1" applyBorder="1"/>
    <xf numFmtId="0" fontId="3" fillId="0" borderId="0" xfId="1" applyFont="1" applyAlignment="1">
      <alignment horizontal="left"/>
    </xf>
    <xf numFmtId="0" fontId="2" fillId="0" borderId="0" xfId="1" applyFont="1" applyBorder="1" applyAlignment="1">
      <alignment horizontal="center" vertical="center"/>
    </xf>
    <xf numFmtId="4" fontId="2" fillId="0" borderId="0" xfId="0" applyNumberFormat="1" applyFont="1" applyBorder="1"/>
    <xf numFmtId="4" fontId="2" fillId="0" borderId="0" xfId="0" applyNumberFormat="1" applyFont="1"/>
    <xf numFmtId="0" fontId="3" fillId="0" borderId="0" xfId="1" applyFont="1" applyFill="1" applyBorder="1" applyAlignment="1">
      <alignment horizontal="righ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78"/>
  <sheetViews>
    <sheetView tabSelected="1" zoomScaleNormal="100" workbookViewId="0">
      <selection activeCell="I5" sqref="I5"/>
    </sheetView>
  </sheetViews>
  <sheetFormatPr defaultColWidth="9.140625" defaultRowHeight="15.75" x14ac:dyDescent="0.25"/>
  <cols>
    <col min="1" max="1" width="2.85546875" style="2" customWidth="1"/>
    <col min="2" max="2" width="5.5703125" style="31" customWidth="1"/>
    <col min="3" max="3" width="48.42578125" style="2" customWidth="1"/>
    <col min="4" max="4" width="11.7109375" style="2" customWidth="1"/>
    <col min="5" max="5" width="15.5703125" style="2" customWidth="1"/>
    <col min="6" max="6" width="12.42578125" style="2" customWidth="1"/>
    <col min="7" max="7" width="14.7109375" style="2" customWidth="1"/>
    <col min="8" max="8" width="9.140625" style="2"/>
    <col min="9" max="9" width="16.7109375" style="2" customWidth="1"/>
    <col min="10" max="16384" width="9.140625" style="2"/>
  </cols>
  <sheetData>
    <row r="1" spans="2:7" x14ac:dyDescent="0.25">
      <c r="B1" s="58" t="s">
        <v>0</v>
      </c>
      <c r="C1" s="58"/>
      <c r="D1" s="57"/>
      <c r="E1" s="57"/>
      <c r="F1" s="57" t="s">
        <v>203</v>
      </c>
      <c r="G1" s="57"/>
    </row>
    <row r="2" spans="2:7" x14ac:dyDescent="0.25">
      <c r="B2" s="58" t="s">
        <v>1</v>
      </c>
      <c r="C2" s="58"/>
      <c r="D2" s="57"/>
      <c r="E2" s="57"/>
      <c r="F2" s="57" t="s">
        <v>282</v>
      </c>
      <c r="G2" s="57"/>
    </row>
    <row r="3" spans="2:7" x14ac:dyDescent="0.25">
      <c r="B3" s="58" t="s">
        <v>2</v>
      </c>
      <c r="C3" s="58"/>
      <c r="D3" s="7"/>
    </row>
    <row r="4" spans="2:7" x14ac:dyDescent="0.25">
      <c r="B4" s="44"/>
      <c r="C4" s="44"/>
      <c r="D4" s="7"/>
    </row>
    <row r="5" spans="2:7" x14ac:dyDescent="0.25">
      <c r="B5" s="8"/>
      <c r="C5" s="4"/>
      <c r="D5" s="7"/>
      <c r="E5" s="6"/>
    </row>
    <row r="6" spans="2:7" ht="39" customHeight="1" x14ac:dyDescent="0.25">
      <c r="B6" s="41"/>
      <c r="C6" s="59" t="s">
        <v>209</v>
      </c>
      <c r="D6" s="59"/>
      <c r="E6" s="59"/>
      <c r="F6" s="59"/>
    </row>
    <row r="7" spans="2:7" ht="19.5" customHeight="1" x14ac:dyDescent="0.25">
      <c r="B7" s="35"/>
      <c r="C7" s="41"/>
      <c r="D7" s="41"/>
      <c r="E7" s="41"/>
    </row>
    <row r="8" spans="2:7" x14ac:dyDescent="0.25">
      <c r="B8" s="9"/>
      <c r="C8" s="10"/>
      <c r="D8" s="11"/>
      <c r="E8" s="12"/>
      <c r="G8" s="12" t="s">
        <v>117</v>
      </c>
    </row>
    <row r="9" spans="2:7" ht="15.75" customHeight="1" x14ac:dyDescent="0.25">
      <c r="B9" s="52" t="s">
        <v>3</v>
      </c>
      <c r="C9" s="49" t="s">
        <v>4</v>
      </c>
      <c r="D9" s="49" t="s">
        <v>5</v>
      </c>
      <c r="E9" s="52" t="s">
        <v>248</v>
      </c>
      <c r="F9" s="52" t="s">
        <v>249</v>
      </c>
      <c r="G9" s="52" t="s">
        <v>250</v>
      </c>
    </row>
    <row r="10" spans="2:7" x14ac:dyDescent="0.25">
      <c r="B10" s="53"/>
      <c r="C10" s="50"/>
      <c r="D10" s="50"/>
      <c r="E10" s="53"/>
      <c r="F10" s="53"/>
      <c r="G10" s="53"/>
    </row>
    <row r="11" spans="2:7" x14ac:dyDescent="0.25">
      <c r="B11" s="53"/>
      <c r="C11" s="50"/>
      <c r="D11" s="50"/>
      <c r="E11" s="53"/>
      <c r="F11" s="53"/>
      <c r="G11" s="53"/>
    </row>
    <row r="12" spans="2:7" x14ac:dyDescent="0.25">
      <c r="B12" s="54"/>
      <c r="C12" s="51"/>
      <c r="D12" s="51"/>
      <c r="E12" s="54"/>
      <c r="F12" s="54"/>
      <c r="G12" s="54"/>
    </row>
    <row r="13" spans="2:7" x14ac:dyDescent="0.25">
      <c r="B13" s="13">
        <v>1</v>
      </c>
      <c r="C13" s="14" t="s">
        <v>6</v>
      </c>
      <c r="D13" s="15" t="s">
        <v>7</v>
      </c>
      <c r="E13" s="16">
        <v>2625</v>
      </c>
      <c r="F13" s="16"/>
      <c r="G13" s="16">
        <f>E13+F13</f>
        <v>2625</v>
      </c>
    </row>
    <row r="14" spans="2:7" ht="22.5" customHeight="1" x14ac:dyDescent="0.25">
      <c r="B14" s="13">
        <f t="shared" ref="B14:B94" si="0">B13+1</f>
        <v>2</v>
      </c>
      <c r="C14" s="1" t="s">
        <v>8</v>
      </c>
      <c r="D14" s="14" t="s">
        <v>9</v>
      </c>
      <c r="E14" s="16">
        <v>185058</v>
      </c>
      <c r="F14" s="16"/>
      <c r="G14" s="16">
        <f t="shared" ref="G14:G84" si="1">E14+F14</f>
        <v>185058</v>
      </c>
    </row>
    <row r="15" spans="2:7" ht="31.5" x14ac:dyDescent="0.25">
      <c r="B15" s="13">
        <f t="shared" si="0"/>
        <v>3</v>
      </c>
      <c r="C15" s="1" t="s">
        <v>158</v>
      </c>
      <c r="D15" s="14" t="s">
        <v>10</v>
      </c>
      <c r="E15" s="16">
        <v>25908</v>
      </c>
      <c r="F15" s="16"/>
      <c r="G15" s="16">
        <f t="shared" si="1"/>
        <v>25908</v>
      </c>
    </row>
    <row r="16" spans="2:7" x14ac:dyDescent="0.25">
      <c r="B16" s="13">
        <f t="shared" si="0"/>
        <v>4</v>
      </c>
      <c r="C16" s="1" t="s">
        <v>11</v>
      </c>
      <c r="D16" s="14" t="s">
        <v>12</v>
      </c>
      <c r="E16" s="16">
        <v>77619</v>
      </c>
      <c r="F16" s="16">
        <f>F17+F27+F28</f>
        <v>31060</v>
      </c>
      <c r="G16" s="16">
        <f t="shared" si="1"/>
        <v>108679</v>
      </c>
    </row>
    <row r="17" spans="1:23" ht="47.25" x14ac:dyDescent="0.25">
      <c r="B17" s="13">
        <f t="shared" si="0"/>
        <v>5</v>
      </c>
      <c r="C17" s="1" t="s">
        <v>13</v>
      </c>
      <c r="D17" s="14" t="s">
        <v>14</v>
      </c>
      <c r="E17" s="16">
        <v>57246</v>
      </c>
      <c r="F17" s="16">
        <f>F18+F19+F20+F21+F22+F23+F24+F25+F26</f>
        <v>8099</v>
      </c>
      <c r="G17" s="16">
        <f t="shared" si="1"/>
        <v>65345</v>
      </c>
      <c r="I17" s="47"/>
    </row>
    <row r="18" spans="1:23" x14ac:dyDescent="0.25">
      <c r="B18" s="13">
        <f t="shared" si="0"/>
        <v>6</v>
      </c>
      <c r="C18" s="1" t="s">
        <v>150</v>
      </c>
      <c r="D18" s="14" t="s">
        <v>14</v>
      </c>
      <c r="E18" s="16">
        <v>12120</v>
      </c>
      <c r="F18" s="16"/>
      <c r="G18" s="16">
        <f t="shared" si="1"/>
        <v>12120</v>
      </c>
    </row>
    <row r="19" spans="1:23" ht="31.5" x14ac:dyDescent="0.25">
      <c r="B19" s="13">
        <f t="shared" si="0"/>
        <v>7</v>
      </c>
      <c r="C19" s="1" t="s">
        <v>151</v>
      </c>
      <c r="D19" s="14" t="s">
        <v>14</v>
      </c>
      <c r="E19" s="16">
        <v>2840</v>
      </c>
      <c r="F19" s="16"/>
      <c r="G19" s="16">
        <f t="shared" si="1"/>
        <v>2840</v>
      </c>
      <c r="M19" s="33"/>
      <c r="N19" s="33"/>
      <c r="O19" s="33"/>
      <c r="P19" s="33"/>
      <c r="Q19" s="33"/>
      <c r="R19" s="33"/>
      <c r="S19" s="33"/>
      <c r="T19" s="33"/>
    </row>
    <row r="20" spans="1:23" s="1" customFormat="1" x14ac:dyDescent="0.25">
      <c r="A20" s="34"/>
      <c r="B20" s="13">
        <f t="shared" si="0"/>
        <v>8</v>
      </c>
      <c r="C20" s="1" t="s">
        <v>170</v>
      </c>
      <c r="D20" s="1" t="s">
        <v>14</v>
      </c>
      <c r="E20" s="16">
        <v>5201</v>
      </c>
      <c r="F20" s="16"/>
      <c r="G20" s="16">
        <f t="shared" si="1"/>
        <v>5201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27" customHeight="1" x14ac:dyDescent="0.25">
      <c r="B21" s="13">
        <f t="shared" si="0"/>
        <v>9</v>
      </c>
      <c r="C21" s="1" t="s">
        <v>144</v>
      </c>
      <c r="D21" s="14" t="s">
        <v>14</v>
      </c>
      <c r="E21" s="16">
        <v>240</v>
      </c>
      <c r="F21" s="16"/>
      <c r="G21" s="16">
        <f t="shared" si="1"/>
        <v>240</v>
      </c>
    </row>
    <row r="22" spans="1:23" ht="31.5" x14ac:dyDescent="0.25">
      <c r="B22" s="13">
        <f t="shared" si="0"/>
        <v>10</v>
      </c>
      <c r="C22" s="1" t="s">
        <v>172</v>
      </c>
      <c r="D22" s="14" t="s">
        <v>14</v>
      </c>
      <c r="E22" s="16">
        <v>19020</v>
      </c>
      <c r="F22" s="16"/>
      <c r="G22" s="16">
        <f t="shared" si="1"/>
        <v>19020</v>
      </c>
    </row>
    <row r="23" spans="1:23" ht="22.15" customHeight="1" x14ac:dyDescent="0.25">
      <c r="B23" s="13">
        <f t="shared" si="0"/>
        <v>11</v>
      </c>
      <c r="C23" s="1" t="s">
        <v>173</v>
      </c>
      <c r="D23" s="14" t="s">
        <v>14</v>
      </c>
      <c r="E23" s="16">
        <v>913</v>
      </c>
      <c r="F23" s="16"/>
      <c r="G23" s="16">
        <f t="shared" si="1"/>
        <v>913</v>
      </c>
    </row>
    <row r="24" spans="1:23" ht="14.45" customHeight="1" x14ac:dyDescent="0.25">
      <c r="B24" s="13">
        <f t="shared" si="0"/>
        <v>12</v>
      </c>
      <c r="C24" s="1" t="s">
        <v>171</v>
      </c>
      <c r="D24" s="14" t="s">
        <v>14</v>
      </c>
      <c r="E24" s="16">
        <v>495</v>
      </c>
      <c r="F24" s="16"/>
      <c r="G24" s="16">
        <f t="shared" si="1"/>
        <v>495</v>
      </c>
    </row>
    <row r="25" spans="1:23" ht="30" customHeight="1" x14ac:dyDescent="0.25">
      <c r="B25" s="13">
        <f t="shared" si="0"/>
        <v>13</v>
      </c>
      <c r="C25" s="1" t="s">
        <v>210</v>
      </c>
      <c r="D25" s="43" t="s">
        <v>14</v>
      </c>
      <c r="E25" s="16">
        <v>8127</v>
      </c>
      <c r="F25" s="16">
        <v>3632</v>
      </c>
      <c r="G25" s="16">
        <f t="shared" si="1"/>
        <v>11759</v>
      </c>
    </row>
    <row r="26" spans="1:23" ht="30" customHeight="1" x14ac:dyDescent="0.25">
      <c r="B26" s="13">
        <f t="shared" si="0"/>
        <v>14</v>
      </c>
      <c r="C26" s="1" t="s">
        <v>211</v>
      </c>
      <c r="D26" s="43" t="s">
        <v>14</v>
      </c>
      <c r="E26" s="16">
        <v>8290</v>
      </c>
      <c r="F26" s="16">
        <v>4467</v>
      </c>
      <c r="G26" s="16">
        <f t="shared" si="1"/>
        <v>12757</v>
      </c>
    </row>
    <row r="27" spans="1:23" x14ac:dyDescent="0.25">
      <c r="B27" s="13">
        <f t="shared" si="0"/>
        <v>15</v>
      </c>
      <c r="C27" s="1" t="s">
        <v>15</v>
      </c>
      <c r="D27" s="14" t="s">
        <v>16</v>
      </c>
      <c r="E27" s="16">
        <v>19815</v>
      </c>
      <c r="F27" s="16"/>
      <c r="G27" s="16">
        <f t="shared" si="1"/>
        <v>19815</v>
      </c>
    </row>
    <row r="28" spans="1:23" x14ac:dyDescent="0.25">
      <c r="B28" s="13">
        <f t="shared" si="0"/>
        <v>16</v>
      </c>
      <c r="C28" s="1" t="s">
        <v>267</v>
      </c>
      <c r="D28" s="14" t="s">
        <v>266</v>
      </c>
      <c r="E28" s="16">
        <v>558</v>
      </c>
      <c r="F28" s="16">
        <v>22961</v>
      </c>
      <c r="G28" s="16">
        <f t="shared" si="1"/>
        <v>23519</v>
      </c>
    </row>
    <row r="29" spans="1:23" x14ac:dyDescent="0.25">
      <c r="B29" s="13">
        <f t="shared" si="0"/>
        <v>17</v>
      </c>
      <c r="C29" s="14" t="s">
        <v>17</v>
      </c>
      <c r="D29" s="14" t="s">
        <v>18</v>
      </c>
      <c r="E29" s="16">
        <v>3300</v>
      </c>
      <c r="F29" s="16"/>
      <c r="G29" s="16">
        <f t="shared" si="1"/>
        <v>3300</v>
      </c>
    </row>
    <row r="30" spans="1:23" x14ac:dyDescent="0.25">
      <c r="B30" s="13">
        <f t="shared" si="0"/>
        <v>18</v>
      </c>
      <c r="C30" s="14" t="s">
        <v>19</v>
      </c>
      <c r="D30" s="14" t="s">
        <v>20</v>
      </c>
      <c r="E30" s="16">
        <v>16665.310000000001</v>
      </c>
      <c r="F30" s="16"/>
      <c r="G30" s="16">
        <f t="shared" si="1"/>
        <v>16665.310000000001</v>
      </c>
    </row>
    <row r="31" spans="1:23" x14ac:dyDescent="0.25">
      <c r="B31" s="13">
        <f t="shared" si="0"/>
        <v>19</v>
      </c>
      <c r="C31" s="1" t="s">
        <v>141</v>
      </c>
      <c r="D31" s="14" t="s">
        <v>140</v>
      </c>
      <c r="E31" s="16">
        <v>2540</v>
      </c>
      <c r="F31" s="16"/>
      <c r="G31" s="16">
        <f t="shared" si="1"/>
        <v>2540</v>
      </c>
    </row>
    <row r="32" spans="1:23" x14ac:dyDescent="0.25">
      <c r="B32" s="13">
        <f t="shared" si="0"/>
        <v>20</v>
      </c>
      <c r="C32" s="14" t="s">
        <v>21</v>
      </c>
      <c r="D32" s="14" t="s">
        <v>22</v>
      </c>
      <c r="E32" s="16">
        <v>100</v>
      </c>
      <c r="F32" s="16"/>
      <c r="G32" s="16">
        <f t="shared" si="1"/>
        <v>100</v>
      </c>
    </row>
    <row r="33" spans="2:9" x14ac:dyDescent="0.25">
      <c r="B33" s="13">
        <f t="shared" si="0"/>
        <v>21</v>
      </c>
      <c r="C33" s="14" t="s">
        <v>23</v>
      </c>
      <c r="D33" s="14" t="s">
        <v>212</v>
      </c>
      <c r="E33" s="16">
        <v>160</v>
      </c>
      <c r="F33" s="16"/>
      <c r="G33" s="16">
        <f t="shared" si="1"/>
        <v>160</v>
      </c>
    </row>
    <row r="34" spans="2:9" ht="31.5" x14ac:dyDescent="0.25">
      <c r="B34" s="13">
        <f t="shared" si="0"/>
        <v>22</v>
      </c>
      <c r="C34" s="1" t="s">
        <v>230</v>
      </c>
      <c r="D34" s="14" t="s">
        <v>229</v>
      </c>
      <c r="E34" s="16">
        <v>198</v>
      </c>
      <c r="F34" s="16"/>
      <c r="G34" s="16">
        <f t="shared" si="1"/>
        <v>198</v>
      </c>
    </row>
    <row r="35" spans="2:9" ht="29.1" customHeight="1" x14ac:dyDescent="0.25">
      <c r="B35" s="13">
        <f t="shared" si="0"/>
        <v>23</v>
      </c>
      <c r="C35" s="1" t="s">
        <v>269</v>
      </c>
      <c r="D35" s="14" t="s">
        <v>268</v>
      </c>
      <c r="E35" s="16">
        <v>140000</v>
      </c>
      <c r="F35" s="16"/>
      <c r="G35" s="16">
        <f t="shared" si="1"/>
        <v>140000</v>
      </c>
    </row>
    <row r="36" spans="2:9" x14ac:dyDescent="0.25">
      <c r="B36" s="13">
        <f t="shared" si="0"/>
        <v>24</v>
      </c>
      <c r="C36" s="14" t="s">
        <v>176</v>
      </c>
      <c r="D36" s="14" t="s">
        <v>175</v>
      </c>
      <c r="E36" s="16">
        <v>55500.5</v>
      </c>
      <c r="F36" s="16"/>
      <c r="G36" s="16">
        <f t="shared" si="1"/>
        <v>55500.5</v>
      </c>
    </row>
    <row r="37" spans="2:9" x14ac:dyDescent="0.25">
      <c r="B37" s="13">
        <f t="shared" si="0"/>
        <v>25</v>
      </c>
      <c r="C37" s="14" t="s">
        <v>278</v>
      </c>
      <c r="D37" s="14" t="s">
        <v>279</v>
      </c>
      <c r="E37" s="16">
        <v>0</v>
      </c>
      <c r="F37" s="16"/>
      <c r="G37" s="16">
        <f t="shared" si="1"/>
        <v>0</v>
      </c>
    </row>
    <row r="38" spans="2:9" ht="31.5" x14ac:dyDescent="0.25">
      <c r="B38" s="13">
        <f t="shared" si="0"/>
        <v>26</v>
      </c>
      <c r="C38" s="1" t="s">
        <v>24</v>
      </c>
      <c r="D38" s="14" t="s">
        <v>25</v>
      </c>
      <c r="E38" s="16">
        <v>1300</v>
      </c>
      <c r="F38" s="16"/>
      <c r="G38" s="16">
        <f t="shared" si="1"/>
        <v>1300</v>
      </c>
    </row>
    <row r="39" spans="2:9" ht="47.25" x14ac:dyDescent="0.25">
      <c r="B39" s="13">
        <f t="shared" si="0"/>
        <v>27</v>
      </c>
      <c r="C39" s="1" t="s">
        <v>276</v>
      </c>
      <c r="D39" s="14" t="s">
        <v>277</v>
      </c>
      <c r="E39" s="16">
        <v>0</v>
      </c>
      <c r="F39" s="16">
        <v>1323</v>
      </c>
      <c r="G39" s="16">
        <f t="shared" si="1"/>
        <v>1323</v>
      </c>
      <c r="I39" s="47"/>
    </row>
    <row r="40" spans="2:9" x14ac:dyDescent="0.25">
      <c r="B40" s="13">
        <f t="shared" si="0"/>
        <v>28</v>
      </c>
      <c r="C40" s="1" t="s">
        <v>275</v>
      </c>
      <c r="D40" s="14" t="s">
        <v>274</v>
      </c>
      <c r="E40" s="16">
        <v>0</v>
      </c>
      <c r="F40" s="16">
        <v>3409</v>
      </c>
      <c r="G40" s="16">
        <f t="shared" si="1"/>
        <v>3409</v>
      </c>
    </row>
    <row r="41" spans="2:9" ht="31.5" x14ac:dyDescent="0.25">
      <c r="B41" s="13">
        <f t="shared" si="0"/>
        <v>29</v>
      </c>
      <c r="C41" s="1" t="s">
        <v>164</v>
      </c>
      <c r="D41" s="14" t="s">
        <v>149</v>
      </c>
      <c r="E41" s="16">
        <v>280</v>
      </c>
      <c r="F41" s="16"/>
      <c r="G41" s="16">
        <f t="shared" si="1"/>
        <v>280</v>
      </c>
    </row>
    <row r="42" spans="2:9" ht="31.5" x14ac:dyDescent="0.25">
      <c r="B42" s="13">
        <f t="shared" si="0"/>
        <v>30</v>
      </c>
      <c r="C42" s="1" t="s">
        <v>231</v>
      </c>
      <c r="D42" s="14" t="s">
        <v>232</v>
      </c>
      <c r="E42" s="16">
        <v>56965.120000000003</v>
      </c>
      <c r="F42" s="16"/>
      <c r="G42" s="16">
        <f t="shared" si="1"/>
        <v>56965.120000000003</v>
      </c>
    </row>
    <row r="43" spans="2:9" ht="47.25" x14ac:dyDescent="0.25">
      <c r="B43" s="13">
        <f t="shared" si="0"/>
        <v>31</v>
      </c>
      <c r="C43" s="1" t="s">
        <v>254</v>
      </c>
      <c r="D43" s="14" t="s">
        <v>255</v>
      </c>
      <c r="E43" s="16">
        <v>295</v>
      </c>
      <c r="F43" s="16"/>
      <c r="G43" s="16">
        <f t="shared" si="1"/>
        <v>295</v>
      </c>
    </row>
    <row r="44" spans="2:9" ht="31.5" x14ac:dyDescent="0.25">
      <c r="B44" s="13">
        <f t="shared" si="0"/>
        <v>32</v>
      </c>
      <c r="C44" s="1" t="s">
        <v>261</v>
      </c>
      <c r="D44" s="14" t="s">
        <v>262</v>
      </c>
      <c r="E44" s="16">
        <v>3528</v>
      </c>
      <c r="F44" s="16"/>
      <c r="G44" s="16">
        <f t="shared" si="1"/>
        <v>3528</v>
      </c>
    </row>
    <row r="45" spans="2:9" ht="16.5" customHeight="1" x14ac:dyDescent="0.25">
      <c r="B45" s="13">
        <f t="shared" si="0"/>
        <v>33</v>
      </c>
      <c r="C45" s="14" t="s">
        <v>227</v>
      </c>
      <c r="D45" s="14" t="s">
        <v>228</v>
      </c>
      <c r="E45" s="16">
        <v>50</v>
      </c>
      <c r="F45" s="16"/>
      <c r="G45" s="16">
        <f t="shared" si="1"/>
        <v>50</v>
      </c>
    </row>
    <row r="46" spans="2:9" ht="30.6" customHeight="1" x14ac:dyDescent="0.25">
      <c r="B46" s="13">
        <f t="shared" si="0"/>
        <v>34</v>
      </c>
      <c r="C46" s="1" t="s">
        <v>239</v>
      </c>
      <c r="D46" s="1" t="s">
        <v>240</v>
      </c>
      <c r="E46" s="16">
        <v>438072.27</v>
      </c>
      <c r="F46" s="16">
        <f>F47+F48+F49</f>
        <v>12285</v>
      </c>
      <c r="G46" s="16">
        <f t="shared" si="1"/>
        <v>450357.27</v>
      </c>
    </row>
    <row r="47" spans="2:9" ht="20.25" customHeight="1" x14ac:dyDescent="0.25">
      <c r="B47" s="13">
        <f t="shared" si="0"/>
        <v>35</v>
      </c>
      <c r="C47" s="1" t="s">
        <v>233</v>
      </c>
      <c r="D47" s="14" t="s">
        <v>234</v>
      </c>
      <c r="E47" s="16">
        <v>375487</v>
      </c>
      <c r="F47" s="16">
        <v>12285</v>
      </c>
      <c r="G47" s="16">
        <f t="shared" si="1"/>
        <v>387772</v>
      </c>
    </row>
    <row r="48" spans="2:9" ht="18.75" customHeight="1" x14ac:dyDescent="0.25">
      <c r="B48" s="13">
        <f t="shared" si="0"/>
        <v>36</v>
      </c>
      <c r="C48" s="14" t="s">
        <v>235</v>
      </c>
      <c r="D48" s="14" t="s">
        <v>236</v>
      </c>
      <c r="E48" s="16">
        <v>4612</v>
      </c>
      <c r="F48" s="16"/>
      <c r="G48" s="16">
        <f t="shared" si="1"/>
        <v>4612</v>
      </c>
    </row>
    <row r="49" spans="2:9" ht="15.75" customHeight="1" x14ac:dyDescent="0.25">
      <c r="B49" s="13">
        <f t="shared" si="0"/>
        <v>37</v>
      </c>
      <c r="C49" s="14" t="s">
        <v>237</v>
      </c>
      <c r="D49" s="14" t="s">
        <v>238</v>
      </c>
      <c r="E49" s="16">
        <v>57973.27</v>
      </c>
      <c r="F49" s="16"/>
      <c r="G49" s="16">
        <f t="shared" si="1"/>
        <v>57973.27</v>
      </c>
      <c r="I49" s="47"/>
    </row>
    <row r="50" spans="2:9" ht="17.25" customHeight="1" x14ac:dyDescent="0.25">
      <c r="B50" s="13">
        <f t="shared" si="0"/>
        <v>38</v>
      </c>
      <c r="C50" s="17" t="s">
        <v>26</v>
      </c>
      <c r="D50" s="14"/>
      <c r="E50" s="18">
        <v>1010164.2</v>
      </c>
      <c r="F50" s="18">
        <f>F13+F14+F15+F16+F29+F30+F31+F32+F33+F34+F35+F36+F38+F41+F42+F43+F44+F45+F46+F40+F39</f>
        <v>48077</v>
      </c>
      <c r="G50" s="18">
        <f t="shared" si="1"/>
        <v>1058241.2</v>
      </c>
    </row>
    <row r="51" spans="2:9" ht="16.5" customHeight="1" x14ac:dyDescent="0.25">
      <c r="B51" s="13">
        <f t="shared" si="0"/>
        <v>39</v>
      </c>
      <c r="C51" s="17" t="s">
        <v>213</v>
      </c>
      <c r="D51" s="17"/>
      <c r="E51" s="18">
        <v>19559.25</v>
      </c>
      <c r="F51" s="16"/>
      <c r="G51" s="18">
        <f t="shared" si="1"/>
        <v>19559.25</v>
      </c>
    </row>
    <row r="52" spans="2:9" x14ac:dyDescent="0.25">
      <c r="B52" s="13">
        <f t="shared" si="0"/>
        <v>40</v>
      </c>
      <c r="C52" s="17" t="s">
        <v>145</v>
      </c>
      <c r="D52" s="14"/>
      <c r="E52" s="18">
        <v>1029723.4500000001</v>
      </c>
      <c r="F52" s="18">
        <f>F65+F71+F91+F94+F97+F144+F162+F229+F240+F243+F245+F247+F249+F267</f>
        <v>48077</v>
      </c>
      <c r="G52" s="18">
        <f t="shared" si="1"/>
        <v>1077800.4500000002</v>
      </c>
      <c r="I52" s="47"/>
    </row>
    <row r="53" spans="2:9" x14ac:dyDescent="0.25">
      <c r="B53" s="13">
        <f t="shared" si="0"/>
        <v>41</v>
      </c>
      <c r="C53" s="17" t="s">
        <v>30</v>
      </c>
      <c r="D53" s="17">
        <v>10</v>
      </c>
      <c r="E53" s="18">
        <v>215706</v>
      </c>
      <c r="F53" s="18">
        <f>F231</f>
        <v>7999</v>
      </c>
      <c r="G53" s="18">
        <f t="shared" si="1"/>
        <v>223705</v>
      </c>
    </row>
    <row r="54" spans="2:9" x14ac:dyDescent="0.25">
      <c r="B54" s="13">
        <f t="shared" si="0"/>
        <v>42</v>
      </c>
      <c r="C54" s="17" t="s">
        <v>31</v>
      </c>
      <c r="D54" s="17">
        <v>20</v>
      </c>
      <c r="E54" s="18">
        <v>107324.16</v>
      </c>
      <c r="F54" s="18">
        <f>F251+F204</f>
        <v>10869</v>
      </c>
      <c r="G54" s="18">
        <f t="shared" si="1"/>
        <v>118193.16</v>
      </c>
    </row>
    <row r="55" spans="2:9" x14ac:dyDescent="0.25">
      <c r="B55" s="13">
        <f t="shared" si="0"/>
        <v>43</v>
      </c>
      <c r="C55" s="17" t="s">
        <v>148</v>
      </c>
      <c r="D55" s="17">
        <v>30</v>
      </c>
      <c r="E55" s="18">
        <v>2137</v>
      </c>
      <c r="F55" s="16"/>
      <c r="G55" s="18">
        <f t="shared" si="1"/>
        <v>2137</v>
      </c>
    </row>
    <row r="56" spans="2:9" x14ac:dyDescent="0.25">
      <c r="B56" s="13">
        <f t="shared" si="0"/>
        <v>44</v>
      </c>
      <c r="C56" s="17" t="s">
        <v>242</v>
      </c>
      <c r="D56" s="17">
        <v>50</v>
      </c>
      <c r="E56" s="18">
        <v>2100</v>
      </c>
      <c r="F56" s="16"/>
      <c r="G56" s="18">
        <f t="shared" si="1"/>
        <v>2100</v>
      </c>
    </row>
    <row r="57" spans="2:9" x14ac:dyDescent="0.25">
      <c r="B57" s="13">
        <f t="shared" si="0"/>
        <v>45</v>
      </c>
      <c r="C57" s="24" t="s">
        <v>116</v>
      </c>
      <c r="D57" s="20" t="s">
        <v>132</v>
      </c>
      <c r="E57" s="18">
        <v>2050</v>
      </c>
      <c r="F57" s="18">
        <f>F238</f>
        <v>80</v>
      </c>
      <c r="G57" s="18">
        <f t="shared" si="1"/>
        <v>2130</v>
      </c>
      <c r="I57" s="47"/>
    </row>
    <row r="58" spans="2:9" x14ac:dyDescent="0.25">
      <c r="B58" s="13">
        <f t="shared" si="0"/>
        <v>46</v>
      </c>
      <c r="C58" s="24" t="s">
        <v>116</v>
      </c>
      <c r="D58" s="20" t="s">
        <v>133</v>
      </c>
      <c r="E58" s="18">
        <v>12249.9</v>
      </c>
      <c r="F58" s="18">
        <f>F147+F148</f>
        <v>3341</v>
      </c>
      <c r="G58" s="18">
        <f t="shared" si="1"/>
        <v>15590.9</v>
      </c>
    </row>
    <row r="59" spans="2:9" x14ac:dyDescent="0.25">
      <c r="B59" s="13">
        <f t="shared" si="0"/>
        <v>47</v>
      </c>
      <c r="C59" s="17" t="s">
        <v>128</v>
      </c>
      <c r="D59" s="20" t="s">
        <v>131</v>
      </c>
      <c r="E59" s="18">
        <v>7603.65</v>
      </c>
      <c r="F59" s="18">
        <f>F239</f>
        <v>-80</v>
      </c>
      <c r="G59" s="18">
        <f t="shared" si="1"/>
        <v>7523.65</v>
      </c>
    </row>
    <row r="60" spans="2:9" x14ac:dyDescent="0.25">
      <c r="B60" s="13">
        <f t="shared" si="0"/>
        <v>48</v>
      </c>
      <c r="C60" s="17" t="s">
        <v>62</v>
      </c>
      <c r="D60" s="17">
        <v>57</v>
      </c>
      <c r="E60" s="18">
        <v>14960</v>
      </c>
      <c r="F60" s="16"/>
      <c r="G60" s="18">
        <f t="shared" si="1"/>
        <v>14960</v>
      </c>
    </row>
    <row r="61" spans="2:9" x14ac:dyDescent="0.25">
      <c r="B61" s="13">
        <f t="shared" si="0"/>
        <v>49</v>
      </c>
      <c r="C61" s="17" t="s">
        <v>90</v>
      </c>
      <c r="D61" s="17">
        <v>59</v>
      </c>
      <c r="E61" s="18">
        <v>20599</v>
      </c>
      <c r="F61" s="16"/>
      <c r="G61" s="18">
        <f t="shared" si="1"/>
        <v>20599</v>
      </c>
    </row>
    <row r="62" spans="2:9" x14ac:dyDescent="0.25">
      <c r="B62" s="13">
        <f t="shared" si="0"/>
        <v>50</v>
      </c>
      <c r="C62" s="17" t="s">
        <v>32</v>
      </c>
      <c r="D62" s="17">
        <v>70</v>
      </c>
      <c r="E62" s="18">
        <v>39648.1</v>
      </c>
      <c r="F62" s="18">
        <f>F76+F179+F226+F235+F242+F246+F252+F205</f>
        <v>13583</v>
      </c>
      <c r="G62" s="18">
        <f t="shared" si="1"/>
        <v>53231.1</v>
      </c>
    </row>
    <row r="63" spans="2:9" x14ac:dyDescent="0.25">
      <c r="B63" s="13">
        <f t="shared" si="0"/>
        <v>51</v>
      </c>
      <c r="C63" s="17" t="s">
        <v>143</v>
      </c>
      <c r="D63" s="17">
        <v>58</v>
      </c>
      <c r="E63" s="18">
        <v>601826.64000000013</v>
      </c>
      <c r="F63" s="18">
        <f>F161</f>
        <v>12285</v>
      </c>
      <c r="G63" s="18">
        <f t="shared" si="1"/>
        <v>614111.64000000013</v>
      </c>
      <c r="I63" s="47"/>
    </row>
    <row r="64" spans="2:9" x14ac:dyDescent="0.25">
      <c r="B64" s="13">
        <f t="shared" si="0"/>
        <v>52</v>
      </c>
      <c r="C64" s="17" t="s">
        <v>226</v>
      </c>
      <c r="D64" s="17">
        <v>81</v>
      </c>
      <c r="E64" s="18">
        <v>3519</v>
      </c>
      <c r="F64" s="16"/>
      <c r="G64" s="18">
        <f t="shared" si="1"/>
        <v>3519</v>
      </c>
    </row>
    <row r="65" spans="2:9" x14ac:dyDescent="0.25">
      <c r="B65" s="13">
        <f t="shared" si="0"/>
        <v>53</v>
      </c>
      <c r="C65" s="17" t="s">
        <v>27</v>
      </c>
      <c r="D65" s="17" t="s">
        <v>28</v>
      </c>
      <c r="E65" s="18">
        <v>52918.080000000002</v>
      </c>
      <c r="F65" s="16"/>
      <c r="G65" s="18">
        <f t="shared" si="1"/>
        <v>52918.080000000002</v>
      </c>
    </row>
    <row r="66" spans="2:9" x14ac:dyDescent="0.25">
      <c r="B66" s="13">
        <f t="shared" si="0"/>
        <v>54</v>
      </c>
      <c r="C66" s="17" t="s">
        <v>29</v>
      </c>
      <c r="D66" s="17" t="s">
        <v>28</v>
      </c>
      <c r="E66" s="18">
        <v>52918.080000000002</v>
      </c>
      <c r="F66" s="16"/>
      <c r="G66" s="18">
        <f t="shared" si="1"/>
        <v>52918.080000000002</v>
      </c>
    </row>
    <row r="67" spans="2:9" x14ac:dyDescent="0.25">
      <c r="B67" s="13">
        <f t="shared" si="0"/>
        <v>55</v>
      </c>
      <c r="C67" s="14" t="s">
        <v>30</v>
      </c>
      <c r="D67" s="14" t="s">
        <v>206</v>
      </c>
      <c r="E67" s="16">
        <v>39634</v>
      </c>
      <c r="F67" s="16"/>
      <c r="G67" s="16">
        <f t="shared" si="1"/>
        <v>39634</v>
      </c>
    </row>
    <row r="68" spans="2:9" x14ac:dyDescent="0.25">
      <c r="B68" s="13">
        <f t="shared" si="0"/>
        <v>56</v>
      </c>
      <c r="C68" s="14" t="s">
        <v>31</v>
      </c>
      <c r="D68" s="14" t="s">
        <v>205</v>
      </c>
      <c r="E68" s="16">
        <v>6300</v>
      </c>
      <c r="F68" s="16"/>
      <c r="G68" s="16">
        <f t="shared" si="1"/>
        <v>6300</v>
      </c>
    </row>
    <row r="69" spans="2:9" ht="15.6" customHeight="1" x14ac:dyDescent="0.25">
      <c r="B69" s="13">
        <f t="shared" si="0"/>
        <v>57</v>
      </c>
      <c r="C69" s="1" t="s">
        <v>159</v>
      </c>
      <c r="D69" s="14" t="s">
        <v>207</v>
      </c>
      <c r="E69" s="16">
        <v>170</v>
      </c>
      <c r="F69" s="16"/>
      <c r="G69" s="16">
        <f t="shared" si="1"/>
        <v>170</v>
      </c>
    </row>
    <row r="70" spans="2:9" x14ac:dyDescent="0.25">
      <c r="B70" s="13">
        <f t="shared" si="0"/>
        <v>58</v>
      </c>
      <c r="C70" s="14" t="s">
        <v>32</v>
      </c>
      <c r="D70" s="14" t="s">
        <v>208</v>
      </c>
      <c r="E70" s="16">
        <v>6814.08</v>
      </c>
      <c r="F70" s="16"/>
      <c r="G70" s="16">
        <f t="shared" si="1"/>
        <v>6814.08</v>
      </c>
    </row>
    <row r="71" spans="2:9" ht="20.25" customHeight="1" x14ac:dyDescent="0.25">
      <c r="B71" s="13">
        <f t="shared" si="0"/>
        <v>59</v>
      </c>
      <c r="C71" s="24" t="s">
        <v>33</v>
      </c>
      <c r="D71" s="17" t="s">
        <v>34</v>
      </c>
      <c r="E71" s="18">
        <v>16988.66</v>
      </c>
      <c r="F71" s="18">
        <f>F72+F77+F81+F84+F86+F89</f>
        <v>18</v>
      </c>
      <c r="G71" s="18">
        <f t="shared" si="1"/>
        <v>17006.66</v>
      </c>
      <c r="I71" s="47"/>
    </row>
    <row r="72" spans="2:9" x14ac:dyDescent="0.25">
      <c r="B72" s="13">
        <f t="shared" si="0"/>
        <v>60</v>
      </c>
      <c r="C72" s="24" t="s">
        <v>35</v>
      </c>
      <c r="D72" s="17" t="s">
        <v>36</v>
      </c>
      <c r="E72" s="18">
        <v>4905.66</v>
      </c>
      <c r="F72" s="18">
        <f>F73</f>
        <v>18</v>
      </c>
      <c r="G72" s="18">
        <f t="shared" si="1"/>
        <v>4923.66</v>
      </c>
    </row>
    <row r="73" spans="2:9" ht="15.75" customHeight="1" x14ac:dyDescent="0.25">
      <c r="B73" s="13">
        <f t="shared" si="0"/>
        <v>61</v>
      </c>
      <c r="C73" s="1" t="s">
        <v>37</v>
      </c>
      <c r="D73" s="14" t="s">
        <v>38</v>
      </c>
      <c r="E73" s="16">
        <v>4905.66</v>
      </c>
      <c r="F73" s="16">
        <f>F74+F75+F76</f>
        <v>18</v>
      </c>
      <c r="G73" s="16">
        <f t="shared" si="1"/>
        <v>4923.66</v>
      </c>
    </row>
    <row r="74" spans="2:9" x14ac:dyDescent="0.25">
      <c r="B74" s="13">
        <f t="shared" si="0"/>
        <v>62</v>
      </c>
      <c r="C74" s="14" t="s">
        <v>39</v>
      </c>
      <c r="D74" s="14" t="s">
        <v>40</v>
      </c>
      <c r="E74" s="16">
        <v>4535</v>
      </c>
      <c r="F74" s="16"/>
      <c r="G74" s="16">
        <f t="shared" si="1"/>
        <v>4535</v>
      </c>
    </row>
    <row r="75" spans="2:9" x14ac:dyDescent="0.25">
      <c r="B75" s="13">
        <f t="shared" si="0"/>
        <v>63</v>
      </c>
      <c r="C75" s="14" t="s">
        <v>31</v>
      </c>
      <c r="D75" s="14" t="s">
        <v>41</v>
      </c>
      <c r="E75" s="16">
        <v>370.66</v>
      </c>
      <c r="F75" s="16"/>
      <c r="G75" s="16">
        <f t="shared" si="1"/>
        <v>370.66</v>
      </c>
      <c r="I75" s="47"/>
    </row>
    <row r="76" spans="2:9" x14ac:dyDescent="0.25">
      <c r="B76" s="13">
        <f t="shared" si="0"/>
        <v>64</v>
      </c>
      <c r="C76" s="14" t="s">
        <v>32</v>
      </c>
      <c r="D76" s="14" t="s">
        <v>46</v>
      </c>
      <c r="E76" s="16">
        <v>0</v>
      </c>
      <c r="F76" s="16">
        <v>18</v>
      </c>
      <c r="G76" s="16">
        <f t="shared" si="1"/>
        <v>18</v>
      </c>
      <c r="I76" s="47"/>
    </row>
    <row r="77" spans="2:9" x14ac:dyDescent="0.25">
      <c r="B77" s="13">
        <f t="shared" si="0"/>
        <v>65</v>
      </c>
      <c r="C77" s="17" t="s">
        <v>42</v>
      </c>
      <c r="D77" s="17" t="s">
        <v>36</v>
      </c>
      <c r="E77" s="18">
        <v>3900</v>
      </c>
      <c r="F77" s="16"/>
      <c r="G77" s="18">
        <f t="shared" si="1"/>
        <v>3900</v>
      </c>
    </row>
    <row r="78" spans="2:9" x14ac:dyDescent="0.25">
      <c r="B78" s="13">
        <f t="shared" si="0"/>
        <v>66</v>
      </c>
      <c r="C78" s="14" t="s">
        <v>39</v>
      </c>
      <c r="D78" s="14" t="s">
        <v>43</v>
      </c>
      <c r="E78" s="16">
        <v>2700</v>
      </c>
      <c r="F78" s="16"/>
      <c r="G78" s="16">
        <f t="shared" si="1"/>
        <v>2700</v>
      </c>
    </row>
    <row r="79" spans="2:9" x14ac:dyDescent="0.25">
      <c r="B79" s="13">
        <f t="shared" si="0"/>
        <v>67</v>
      </c>
      <c r="C79" s="14" t="s">
        <v>44</v>
      </c>
      <c r="D79" s="14" t="s">
        <v>45</v>
      </c>
      <c r="E79" s="16">
        <v>1150</v>
      </c>
      <c r="F79" s="16"/>
      <c r="G79" s="16">
        <f t="shared" si="1"/>
        <v>1150</v>
      </c>
    </row>
    <row r="80" spans="2:9" x14ac:dyDescent="0.25">
      <c r="B80" s="13">
        <f t="shared" si="0"/>
        <v>68</v>
      </c>
      <c r="C80" s="14" t="s">
        <v>32</v>
      </c>
      <c r="D80" s="14" t="s">
        <v>46</v>
      </c>
      <c r="E80" s="16">
        <v>50</v>
      </c>
      <c r="F80" s="16"/>
      <c r="G80" s="16">
        <f t="shared" si="1"/>
        <v>50</v>
      </c>
    </row>
    <row r="81" spans="2:7" x14ac:dyDescent="0.25">
      <c r="B81" s="13">
        <f t="shared" si="0"/>
        <v>69</v>
      </c>
      <c r="C81" s="17" t="s">
        <v>47</v>
      </c>
      <c r="D81" s="17" t="s">
        <v>36</v>
      </c>
      <c r="E81" s="18">
        <v>5925</v>
      </c>
      <c r="F81" s="16"/>
      <c r="G81" s="18">
        <f t="shared" si="1"/>
        <v>5925</v>
      </c>
    </row>
    <row r="82" spans="2:7" ht="20.25" customHeight="1" x14ac:dyDescent="0.25">
      <c r="B82" s="13">
        <f t="shared" si="0"/>
        <v>70</v>
      </c>
      <c r="C82" s="14" t="s">
        <v>31</v>
      </c>
      <c r="D82" s="14" t="s">
        <v>45</v>
      </c>
      <c r="E82" s="16">
        <v>5900</v>
      </c>
      <c r="F82" s="16"/>
      <c r="G82" s="16">
        <f t="shared" si="1"/>
        <v>5900</v>
      </c>
    </row>
    <row r="83" spans="2:7" x14ac:dyDescent="0.25">
      <c r="B83" s="13">
        <f t="shared" si="0"/>
        <v>71</v>
      </c>
      <c r="C83" s="14" t="s">
        <v>125</v>
      </c>
      <c r="D83" s="14" t="s">
        <v>129</v>
      </c>
      <c r="E83" s="16">
        <v>25</v>
      </c>
      <c r="F83" s="16"/>
      <c r="G83" s="16">
        <f t="shared" si="1"/>
        <v>25</v>
      </c>
    </row>
    <row r="84" spans="2:7" x14ac:dyDescent="0.25">
      <c r="B84" s="13">
        <f t="shared" si="0"/>
        <v>72</v>
      </c>
      <c r="C84" s="17" t="s">
        <v>137</v>
      </c>
      <c r="D84" s="17" t="s">
        <v>34</v>
      </c>
      <c r="E84" s="16">
        <v>8</v>
      </c>
      <c r="F84" s="16"/>
      <c r="G84" s="18">
        <f t="shared" si="1"/>
        <v>8</v>
      </c>
    </row>
    <row r="85" spans="2:7" x14ac:dyDescent="0.25">
      <c r="B85" s="13">
        <f t="shared" si="0"/>
        <v>73</v>
      </c>
      <c r="C85" s="14" t="s">
        <v>44</v>
      </c>
      <c r="D85" s="14" t="s">
        <v>45</v>
      </c>
      <c r="E85" s="16">
        <v>8</v>
      </c>
      <c r="F85" s="16"/>
      <c r="G85" s="16">
        <f t="shared" ref="G85:G153" si="2">E85+F85</f>
        <v>8</v>
      </c>
    </row>
    <row r="86" spans="2:7" x14ac:dyDescent="0.25">
      <c r="B86" s="13">
        <f t="shared" si="0"/>
        <v>74</v>
      </c>
      <c r="C86" s="17" t="s">
        <v>154</v>
      </c>
      <c r="D86" s="17" t="s">
        <v>34</v>
      </c>
      <c r="E86" s="18">
        <v>150</v>
      </c>
      <c r="F86" s="16"/>
      <c r="G86" s="18">
        <f t="shared" si="2"/>
        <v>150</v>
      </c>
    </row>
    <row r="87" spans="2:7" x14ac:dyDescent="0.25">
      <c r="B87" s="13">
        <f t="shared" si="0"/>
        <v>75</v>
      </c>
      <c r="C87" s="14" t="s">
        <v>44</v>
      </c>
      <c r="D87" s="14" t="s">
        <v>45</v>
      </c>
      <c r="E87" s="16">
        <v>60</v>
      </c>
      <c r="F87" s="16"/>
      <c r="G87" s="16">
        <f t="shared" si="2"/>
        <v>60</v>
      </c>
    </row>
    <row r="88" spans="2:7" x14ac:dyDescent="0.25">
      <c r="B88" s="13">
        <f t="shared" si="0"/>
        <v>76</v>
      </c>
      <c r="C88" s="14" t="s">
        <v>32</v>
      </c>
      <c r="D88" s="14" t="s">
        <v>46</v>
      </c>
      <c r="E88" s="16">
        <v>90</v>
      </c>
      <c r="F88" s="16"/>
      <c r="G88" s="16">
        <f t="shared" si="2"/>
        <v>90</v>
      </c>
    </row>
    <row r="89" spans="2:7" x14ac:dyDescent="0.25">
      <c r="B89" s="13">
        <f t="shared" si="0"/>
        <v>77</v>
      </c>
      <c r="C89" s="17" t="s">
        <v>260</v>
      </c>
      <c r="D89" s="17" t="s">
        <v>34</v>
      </c>
      <c r="E89" s="18">
        <v>2100</v>
      </c>
      <c r="F89" s="16"/>
      <c r="G89" s="18">
        <f t="shared" si="2"/>
        <v>2100</v>
      </c>
    </row>
    <row r="90" spans="2:7" x14ac:dyDescent="0.25">
      <c r="B90" s="13">
        <f t="shared" si="0"/>
        <v>78</v>
      </c>
      <c r="C90" s="17" t="s">
        <v>256</v>
      </c>
      <c r="D90" s="14" t="s">
        <v>38</v>
      </c>
      <c r="E90" s="16">
        <v>200</v>
      </c>
      <c r="F90" s="16"/>
      <c r="G90" s="16">
        <f t="shared" si="2"/>
        <v>200</v>
      </c>
    </row>
    <row r="91" spans="2:7" x14ac:dyDescent="0.25">
      <c r="B91" s="13">
        <f t="shared" si="0"/>
        <v>79</v>
      </c>
      <c r="C91" s="17" t="s">
        <v>48</v>
      </c>
      <c r="D91" s="17" t="s">
        <v>49</v>
      </c>
      <c r="E91" s="18">
        <v>370</v>
      </c>
      <c r="F91" s="16"/>
      <c r="G91" s="18">
        <f t="shared" si="2"/>
        <v>370</v>
      </c>
    </row>
    <row r="92" spans="2:7" x14ac:dyDescent="0.25">
      <c r="B92" s="13">
        <f t="shared" si="0"/>
        <v>80</v>
      </c>
      <c r="C92" s="17" t="s">
        <v>50</v>
      </c>
      <c r="D92" s="17" t="s">
        <v>49</v>
      </c>
      <c r="E92" s="18">
        <v>370</v>
      </c>
      <c r="F92" s="16"/>
      <c r="G92" s="18">
        <f t="shared" si="2"/>
        <v>370</v>
      </c>
    </row>
    <row r="93" spans="2:7" x14ac:dyDescent="0.25">
      <c r="B93" s="13">
        <f t="shared" si="0"/>
        <v>81</v>
      </c>
      <c r="C93" s="14" t="s">
        <v>31</v>
      </c>
      <c r="D93" s="14" t="s">
        <v>51</v>
      </c>
      <c r="E93" s="16">
        <v>370</v>
      </c>
      <c r="F93" s="16"/>
      <c r="G93" s="16">
        <f t="shared" si="2"/>
        <v>370</v>
      </c>
    </row>
    <row r="94" spans="2:7" ht="31.5" x14ac:dyDescent="0.25">
      <c r="B94" s="13">
        <f t="shared" si="0"/>
        <v>82</v>
      </c>
      <c r="C94" s="24" t="s">
        <v>112</v>
      </c>
      <c r="D94" s="17" t="s">
        <v>52</v>
      </c>
      <c r="E94" s="18">
        <v>50</v>
      </c>
      <c r="F94" s="16"/>
      <c r="G94" s="18">
        <f t="shared" si="2"/>
        <v>50</v>
      </c>
    </row>
    <row r="95" spans="2:7" ht="31.5" x14ac:dyDescent="0.25">
      <c r="B95" s="13">
        <f t="shared" ref="B95:B100" si="3">B94+1</f>
        <v>83</v>
      </c>
      <c r="C95" s="24" t="s">
        <v>53</v>
      </c>
      <c r="D95" s="17" t="s">
        <v>52</v>
      </c>
      <c r="E95" s="18">
        <v>50</v>
      </c>
      <c r="F95" s="16"/>
      <c r="G95" s="18">
        <f t="shared" si="2"/>
        <v>50</v>
      </c>
    </row>
    <row r="96" spans="2:7" x14ac:dyDescent="0.25">
      <c r="B96" s="13">
        <f t="shared" si="3"/>
        <v>84</v>
      </c>
      <c r="C96" s="14" t="s">
        <v>31</v>
      </c>
      <c r="D96" s="14" t="s">
        <v>54</v>
      </c>
      <c r="E96" s="16">
        <v>50</v>
      </c>
      <c r="F96" s="16"/>
      <c r="G96" s="16">
        <f t="shared" si="2"/>
        <v>50</v>
      </c>
    </row>
    <row r="97" spans="2:7" x14ac:dyDescent="0.25">
      <c r="B97" s="13">
        <f t="shared" si="3"/>
        <v>85</v>
      </c>
      <c r="C97" s="17" t="s">
        <v>55</v>
      </c>
      <c r="D97" s="17" t="s">
        <v>56</v>
      </c>
      <c r="E97" s="18">
        <v>47514.41</v>
      </c>
      <c r="F97" s="16"/>
      <c r="G97" s="18">
        <f t="shared" si="2"/>
        <v>47514.41</v>
      </c>
    </row>
    <row r="98" spans="2:7" x14ac:dyDescent="0.25">
      <c r="B98" s="13">
        <f t="shared" si="3"/>
        <v>86</v>
      </c>
      <c r="C98" s="17" t="s">
        <v>126</v>
      </c>
      <c r="D98" s="17" t="s">
        <v>56</v>
      </c>
      <c r="E98" s="18">
        <v>9890</v>
      </c>
      <c r="F98" s="16"/>
      <c r="G98" s="18">
        <f t="shared" si="2"/>
        <v>9890</v>
      </c>
    </row>
    <row r="99" spans="2:7" ht="15.75" customHeight="1" x14ac:dyDescent="0.25">
      <c r="B99" s="13">
        <f t="shared" si="3"/>
        <v>87</v>
      </c>
      <c r="C99" s="24" t="s">
        <v>119</v>
      </c>
      <c r="D99" s="17" t="s">
        <v>57</v>
      </c>
      <c r="E99" s="18">
        <v>2868</v>
      </c>
      <c r="F99" s="16"/>
      <c r="G99" s="18">
        <f t="shared" si="2"/>
        <v>2868</v>
      </c>
    </row>
    <row r="100" spans="2:7" x14ac:dyDescent="0.25">
      <c r="B100" s="13">
        <f t="shared" si="3"/>
        <v>88</v>
      </c>
      <c r="C100" s="14" t="s">
        <v>31</v>
      </c>
      <c r="D100" s="14" t="s">
        <v>58</v>
      </c>
      <c r="E100" s="16">
        <v>767</v>
      </c>
      <c r="F100" s="16"/>
      <c r="G100" s="16">
        <f t="shared" si="2"/>
        <v>767</v>
      </c>
    </row>
    <row r="101" spans="2:7" x14ac:dyDescent="0.25">
      <c r="B101" s="13">
        <f t="shared" ref="B101:B174" si="4">B100+1</f>
        <v>89</v>
      </c>
      <c r="C101" s="14" t="s">
        <v>146</v>
      </c>
      <c r="D101" s="23" t="s">
        <v>63</v>
      </c>
      <c r="E101" s="16">
        <v>400</v>
      </c>
      <c r="F101" s="16"/>
      <c r="G101" s="16">
        <f t="shared" si="2"/>
        <v>400</v>
      </c>
    </row>
    <row r="102" spans="2:7" x14ac:dyDescent="0.25">
      <c r="B102" s="13">
        <f t="shared" si="4"/>
        <v>90</v>
      </c>
      <c r="C102" s="14" t="s">
        <v>32</v>
      </c>
      <c r="D102" s="14" t="s">
        <v>115</v>
      </c>
      <c r="E102" s="16">
        <v>1701</v>
      </c>
      <c r="F102" s="16"/>
      <c r="G102" s="16">
        <f t="shared" si="2"/>
        <v>1701</v>
      </c>
    </row>
    <row r="103" spans="2:7" ht="31.5" x14ac:dyDescent="0.25">
      <c r="B103" s="13">
        <f t="shared" si="4"/>
        <v>91</v>
      </c>
      <c r="C103" s="24" t="s">
        <v>118</v>
      </c>
      <c r="D103" s="17" t="s">
        <v>56</v>
      </c>
      <c r="E103" s="18">
        <v>636</v>
      </c>
      <c r="F103" s="16"/>
      <c r="G103" s="18">
        <f t="shared" si="2"/>
        <v>636</v>
      </c>
    </row>
    <row r="104" spans="2:7" x14ac:dyDescent="0.25">
      <c r="B104" s="13">
        <f t="shared" si="4"/>
        <v>92</v>
      </c>
      <c r="C104" s="14" t="s">
        <v>59</v>
      </c>
      <c r="D104" s="14" t="s">
        <v>58</v>
      </c>
      <c r="E104" s="16">
        <v>406</v>
      </c>
      <c r="F104" s="16"/>
      <c r="G104" s="16">
        <f t="shared" si="2"/>
        <v>406</v>
      </c>
    </row>
    <row r="105" spans="2:7" x14ac:dyDescent="0.25">
      <c r="B105" s="13">
        <f t="shared" si="4"/>
        <v>93</v>
      </c>
      <c r="C105" s="14" t="s">
        <v>146</v>
      </c>
      <c r="D105" s="23" t="s">
        <v>63</v>
      </c>
      <c r="E105" s="16">
        <v>230</v>
      </c>
      <c r="F105" s="16"/>
      <c r="G105" s="16">
        <f t="shared" si="2"/>
        <v>230</v>
      </c>
    </row>
    <row r="106" spans="2:7" x14ac:dyDescent="0.25">
      <c r="B106" s="13">
        <f t="shared" si="4"/>
        <v>94</v>
      </c>
      <c r="C106" s="24" t="s">
        <v>120</v>
      </c>
      <c r="D106" s="17" t="s">
        <v>56</v>
      </c>
      <c r="E106" s="18">
        <v>1254</v>
      </c>
      <c r="F106" s="16"/>
      <c r="G106" s="18">
        <f t="shared" si="2"/>
        <v>1254</v>
      </c>
    </row>
    <row r="107" spans="2:7" x14ac:dyDescent="0.25">
      <c r="B107" s="13">
        <f t="shared" si="4"/>
        <v>95</v>
      </c>
      <c r="C107" s="14" t="s">
        <v>31</v>
      </c>
      <c r="D107" s="14" t="s">
        <v>58</v>
      </c>
      <c r="E107" s="16">
        <v>804</v>
      </c>
      <c r="F107" s="16"/>
      <c r="G107" s="16">
        <f t="shared" si="2"/>
        <v>804</v>
      </c>
    </row>
    <row r="108" spans="2:7" x14ac:dyDescent="0.25">
      <c r="B108" s="13">
        <f t="shared" si="4"/>
        <v>96</v>
      </c>
      <c r="C108" s="14" t="s">
        <v>146</v>
      </c>
      <c r="D108" s="23" t="s">
        <v>63</v>
      </c>
      <c r="E108" s="16">
        <v>450</v>
      </c>
      <c r="F108" s="16"/>
      <c r="G108" s="16">
        <f t="shared" si="2"/>
        <v>450</v>
      </c>
    </row>
    <row r="109" spans="2:7" x14ac:dyDescent="0.25">
      <c r="B109" s="13">
        <f t="shared" si="4"/>
        <v>97</v>
      </c>
      <c r="C109" s="24" t="s">
        <v>167</v>
      </c>
      <c r="D109" s="17" t="s">
        <v>56</v>
      </c>
      <c r="E109" s="18">
        <v>1743</v>
      </c>
      <c r="F109" s="16"/>
      <c r="G109" s="18">
        <f t="shared" si="2"/>
        <v>1743</v>
      </c>
    </row>
    <row r="110" spans="2:7" x14ac:dyDescent="0.25">
      <c r="B110" s="13">
        <f t="shared" si="4"/>
        <v>98</v>
      </c>
      <c r="C110" s="14" t="s">
        <v>31</v>
      </c>
      <c r="D110" s="14" t="s">
        <v>58</v>
      </c>
      <c r="E110" s="16">
        <v>1233</v>
      </c>
      <c r="F110" s="16"/>
      <c r="G110" s="16">
        <f t="shared" si="2"/>
        <v>1233</v>
      </c>
    </row>
    <row r="111" spans="2:7" x14ac:dyDescent="0.25">
      <c r="B111" s="13">
        <f t="shared" si="4"/>
        <v>99</v>
      </c>
      <c r="C111" s="14" t="s">
        <v>146</v>
      </c>
      <c r="D111" s="23" t="s">
        <v>63</v>
      </c>
      <c r="E111" s="16">
        <v>500</v>
      </c>
      <c r="F111" s="16"/>
      <c r="G111" s="16">
        <f t="shared" si="2"/>
        <v>500</v>
      </c>
    </row>
    <row r="112" spans="2:7" x14ac:dyDescent="0.25">
      <c r="B112" s="13">
        <f t="shared" si="4"/>
        <v>100</v>
      </c>
      <c r="C112" s="14" t="s">
        <v>32</v>
      </c>
      <c r="D112" s="14" t="s">
        <v>115</v>
      </c>
      <c r="E112" s="16">
        <v>10</v>
      </c>
      <c r="F112" s="16"/>
      <c r="G112" s="16">
        <f t="shared" si="2"/>
        <v>10</v>
      </c>
    </row>
    <row r="113" spans="2:7" ht="18" customHeight="1" x14ac:dyDescent="0.25">
      <c r="B113" s="13">
        <f t="shared" si="4"/>
        <v>101</v>
      </c>
      <c r="C113" s="24" t="s">
        <v>60</v>
      </c>
      <c r="D113" s="17" t="s">
        <v>56</v>
      </c>
      <c r="E113" s="18">
        <v>640</v>
      </c>
      <c r="F113" s="16"/>
      <c r="G113" s="18">
        <f t="shared" si="2"/>
        <v>640</v>
      </c>
    </row>
    <row r="114" spans="2:7" x14ac:dyDescent="0.25">
      <c r="B114" s="13">
        <f t="shared" si="4"/>
        <v>102</v>
      </c>
      <c r="C114" s="14" t="s">
        <v>31</v>
      </c>
      <c r="D114" s="14" t="s">
        <v>58</v>
      </c>
      <c r="E114" s="16">
        <v>290</v>
      </c>
      <c r="F114" s="16"/>
      <c r="G114" s="16">
        <f t="shared" si="2"/>
        <v>290</v>
      </c>
    </row>
    <row r="115" spans="2:7" x14ac:dyDescent="0.25">
      <c r="B115" s="13">
        <f t="shared" si="4"/>
        <v>103</v>
      </c>
      <c r="C115" s="14" t="s">
        <v>146</v>
      </c>
      <c r="D115" s="23" t="s">
        <v>63</v>
      </c>
      <c r="E115" s="16">
        <v>350</v>
      </c>
      <c r="F115" s="16"/>
      <c r="G115" s="16">
        <f t="shared" si="2"/>
        <v>350</v>
      </c>
    </row>
    <row r="116" spans="2:7" ht="31.5" x14ac:dyDescent="0.25">
      <c r="B116" s="13">
        <f t="shared" si="4"/>
        <v>104</v>
      </c>
      <c r="C116" s="24" t="s">
        <v>121</v>
      </c>
      <c r="D116" s="17" t="s">
        <v>56</v>
      </c>
      <c r="E116" s="18">
        <v>414</v>
      </c>
      <c r="F116" s="16"/>
      <c r="G116" s="18">
        <f t="shared" si="2"/>
        <v>414</v>
      </c>
    </row>
    <row r="117" spans="2:7" x14ac:dyDescent="0.25">
      <c r="B117" s="13">
        <f t="shared" si="4"/>
        <v>105</v>
      </c>
      <c r="C117" s="14" t="s">
        <v>31</v>
      </c>
      <c r="D117" s="14" t="s">
        <v>58</v>
      </c>
      <c r="E117" s="16">
        <v>280</v>
      </c>
      <c r="F117" s="16"/>
      <c r="G117" s="16">
        <f t="shared" si="2"/>
        <v>280</v>
      </c>
    </row>
    <row r="118" spans="2:7" x14ac:dyDescent="0.25">
      <c r="B118" s="13">
        <f t="shared" si="4"/>
        <v>106</v>
      </c>
      <c r="C118" s="14" t="s">
        <v>146</v>
      </c>
      <c r="D118" s="23" t="s">
        <v>63</v>
      </c>
      <c r="E118" s="16">
        <v>90</v>
      </c>
      <c r="F118" s="16"/>
      <c r="G118" s="16">
        <f t="shared" si="2"/>
        <v>90</v>
      </c>
    </row>
    <row r="119" spans="2:7" x14ac:dyDescent="0.25">
      <c r="B119" s="13">
        <f t="shared" si="4"/>
        <v>107</v>
      </c>
      <c r="C119" s="14" t="s">
        <v>32</v>
      </c>
      <c r="D119" s="14" t="s">
        <v>115</v>
      </c>
      <c r="E119" s="16">
        <v>44</v>
      </c>
      <c r="F119" s="16"/>
      <c r="G119" s="16">
        <f t="shared" si="2"/>
        <v>44</v>
      </c>
    </row>
    <row r="120" spans="2:7" x14ac:dyDescent="0.25">
      <c r="B120" s="13">
        <f t="shared" si="4"/>
        <v>108</v>
      </c>
      <c r="C120" s="22" t="s">
        <v>168</v>
      </c>
      <c r="D120" s="17" t="s">
        <v>56</v>
      </c>
      <c r="E120" s="18">
        <v>828</v>
      </c>
      <c r="F120" s="16"/>
      <c r="G120" s="18">
        <f t="shared" si="2"/>
        <v>828</v>
      </c>
    </row>
    <row r="121" spans="2:7" x14ac:dyDescent="0.25">
      <c r="B121" s="13">
        <f t="shared" si="4"/>
        <v>109</v>
      </c>
      <c r="C121" s="14" t="s">
        <v>31</v>
      </c>
      <c r="D121" s="14" t="s">
        <v>58</v>
      </c>
      <c r="E121" s="16">
        <v>480</v>
      </c>
      <c r="F121" s="16"/>
      <c r="G121" s="16">
        <f t="shared" si="2"/>
        <v>480</v>
      </c>
    </row>
    <row r="122" spans="2:7" x14ac:dyDescent="0.25">
      <c r="B122" s="13">
        <f t="shared" si="4"/>
        <v>110</v>
      </c>
      <c r="C122" s="14" t="s">
        <v>146</v>
      </c>
      <c r="D122" s="23" t="s">
        <v>63</v>
      </c>
      <c r="E122" s="16">
        <v>300</v>
      </c>
      <c r="F122" s="16"/>
      <c r="G122" s="16">
        <f t="shared" si="2"/>
        <v>300</v>
      </c>
    </row>
    <row r="123" spans="2:7" x14ac:dyDescent="0.25">
      <c r="B123" s="13">
        <f t="shared" si="4"/>
        <v>111</v>
      </c>
      <c r="C123" s="14" t="s">
        <v>32</v>
      </c>
      <c r="D123" s="14" t="s">
        <v>115</v>
      </c>
      <c r="E123" s="16">
        <v>48</v>
      </c>
      <c r="F123" s="16"/>
      <c r="G123" s="16">
        <f t="shared" si="2"/>
        <v>48</v>
      </c>
    </row>
    <row r="124" spans="2:7" ht="47.25" x14ac:dyDescent="0.25">
      <c r="B124" s="13">
        <f t="shared" si="4"/>
        <v>112</v>
      </c>
      <c r="C124" s="25" t="s">
        <v>122</v>
      </c>
      <c r="D124" s="17" t="s">
        <v>56</v>
      </c>
      <c r="E124" s="18">
        <v>753</v>
      </c>
      <c r="F124" s="16"/>
      <c r="G124" s="18">
        <f t="shared" si="2"/>
        <v>753</v>
      </c>
    </row>
    <row r="125" spans="2:7" x14ac:dyDescent="0.25">
      <c r="B125" s="13">
        <f t="shared" si="4"/>
        <v>113</v>
      </c>
      <c r="C125" s="14" t="s">
        <v>31</v>
      </c>
      <c r="D125" s="14" t="s">
        <v>58</v>
      </c>
      <c r="E125" s="16">
        <v>403</v>
      </c>
      <c r="F125" s="16"/>
      <c r="G125" s="16">
        <f t="shared" si="2"/>
        <v>403</v>
      </c>
    </row>
    <row r="126" spans="2:7" x14ac:dyDescent="0.25">
      <c r="B126" s="13">
        <f t="shared" si="4"/>
        <v>114</v>
      </c>
      <c r="C126" s="14" t="s">
        <v>146</v>
      </c>
      <c r="D126" s="23" t="s">
        <v>63</v>
      </c>
      <c r="E126" s="16">
        <v>350</v>
      </c>
      <c r="F126" s="16"/>
      <c r="G126" s="16">
        <f t="shared" si="2"/>
        <v>350</v>
      </c>
    </row>
    <row r="127" spans="2:7" x14ac:dyDescent="0.25">
      <c r="B127" s="13">
        <f t="shared" si="4"/>
        <v>115</v>
      </c>
      <c r="C127" s="22" t="s">
        <v>124</v>
      </c>
      <c r="D127" s="17" t="s">
        <v>56</v>
      </c>
      <c r="E127" s="18">
        <v>310</v>
      </c>
      <c r="F127" s="16"/>
      <c r="G127" s="18">
        <f t="shared" si="2"/>
        <v>310</v>
      </c>
    </row>
    <row r="128" spans="2:7" x14ac:dyDescent="0.25">
      <c r="B128" s="13">
        <f t="shared" si="4"/>
        <v>116</v>
      </c>
      <c r="C128" s="14" t="s">
        <v>31</v>
      </c>
      <c r="D128" s="14" t="s">
        <v>58</v>
      </c>
      <c r="E128" s="16">
        <v>200</v>
      </c>
      <c r="F128" s="16"/>
      <c r="G128" s="16">
        <f t="shared" si="2"/>
        <v>200</v>
      </c>
    </row>
    <row r="129" spans="2:9" x14ac:dyDescent="0.25">
      <c r="B129" s="13">
        <f t="shared" si="4"/>
        <v>117</v>
      </c>
      <c r="C129" s="14" t="s">
        <v>146</v>
      </c>
      <c r="D129" s="23" t="s">
        <v>63</v>
      </c>
      <c r="E129" s="16">
        <v>70</v>
      </c>
      <c r="F129" s="16"/>
      <c r="G129" s="16">
        <f t="shared" si="2"/>
        <v>70</v>
      </c>
    </row>
    <row r="130" spans="2:9" x14ac:dyDescent="0.25">
      <c r="B130" s="13">
        <f t="shared" si="4"/>
        <v>118</v>
      </c>
      <c r="C130" s="14" t="s">
        <v>32</v>
      </c>
      <c r="D130" s="14" t="s">
        <v>115</v>
      </c>
      <c r="E130" s="16">
        <v>40</v>
      </c>
      <c r="F130" s="16"/>
      <c r="G130" s="16">
        <f t="shared" si="2"/>
        <v>40</v>
      </c>
    </row>
    <row r="131" spans="2:9" x14ac:dyDescent="0.25">
      <c r="B131" s="13">
        <f t="shared" si="4"/>
        <v>119</v>
      </c>
      <c r="C131" s="22" t="s">
        <v>123</v>
      </c>
      <c r="D131" s="17" t="s">
        <v>56</v>
      </c>
      <c r="E131" s="18">
        <v>337</v>
      </c>
      <c r="F131" s="16"/>
      <c r="G131" s="18">
        <f t="shared" si="2"/>
        <v>337</v>
      </c>
    </row>
    <row r="132" spans="2:9" x14ac:dyDescent="0.25">
      <c r="B132" s="13">
        <f t="shared" si="4"/>
        <v>120</v>
      </c>
      <c r="C132" s="14" t="s">
        <v>31</v>
      </c>
      <c r="D132" s="14" t="s">
        <v>58</v>
      </c>
      <c r="E132" s="16">
        <v>237</v>
      </c>
      <c r="F132" s="16"/>
      <c r="G132" s="16">
        <f t="shared" si="2"/>
        <v>237</v>
      </c>
    </row>
    <row r="133" spans="2:9" x14ac:dyDescent="0.25">
      <c r="B133" s="13">
        <f t="shared" si="4"/>
        <v>121</v>
      </c>
      <c r="C133" s="14" t="s">
        <v>146</v>
      </c>
      <c r="D133" s="23" t="s">
        <v>63</v>
      </c>
      <c r="E133" s="16">
        <v>100</v>
      </c>
      <c r="F133" s="16"/>
      <c r="G133" s="16">
        <f t="shared" si="2"/>
        <v>100</v>
      </c>
    </row>
    <row r="134" spans="2:9" ht="31.5" x14ac:dyDescent="0.25">
      <c r="B134" s="13">
        <f t="shared" si="4"/>
        <v>122</v>
      </c>
      <c r="C134" s="24" t="s">
        <v>61</v>
      </c>
      <c r="D134" s="17" t="s">
        <v>56</v>
      </c>
      <c r="E134" s="18">
        <v>107</v>
      </c>
      <c r="F134" s="16"/>
      <c r="G134" s="18">
        <f t="shared" si="2"/>
        <v>107</v>
      </c>
    </row>
    <row r="135" spans="2:9" x14ac:dyDescent="0.25">
      <c r="B135" s="13">
        <f t="shared" si="4"/>
        <v>123</v>
      </c>
      <c r="C135" s="14" t="s">
        <v>31</v>
      </c>
      <c r="D135" s="14" t="s">
        <v>58</v>
      </c>
      <c r="E135" s="16">
        <v>107</v>
      </c>
      <c r="F135" s="16"/>
      <c r="G135" s="16">
        <f t="shared" si="2"/>
        <v>107</v>
      </c>
    </row>
    <row r="136" spans="2:9" x14ac:dyDescent="0.25">
      <c r="B136" s="13">
        <f t="shared" si="4"/>
        <v>124</v>
      </c>
      <c r="C136" s="17" t="s">
        <v>150</v>
      </c>
      <c r="D136" s="17" t="s">
        <v>56</v>
      </c>
      <c r="E136" s="18">
        <v>12120</v>
      </c>
      <c r="F136" s="16"/>
      <c r="G136" s="18">
        <f t="shared" si="2"/>
        <v>12120</v>
      </c>
    </row>
    <row r="137" spans="2:9" x14ac:dyDescent="0.25">
      <c r="B137" s="13">
        <f t="shared" si="4"/>
        <v>125</v>
      </c>
      <c r="C137" s="14" t="s">
        <v>62</v>
      </c>
      <c r="D137" s="14" t="s">
        <v>63</v>
      </c>
      <c r="E137" s="16">
        <v>12120</v>
      </c>
      <c r="F137" s="16"/>
      <c r="G137" s="16">
        <f t="shared" si="2"/>
        <v>12120</v>
      </c>
    </row>
    <row r="138" spans="2:9" ht="46.5" customHeight="1" x14ac:dyDescent="0.25">
      <c r="B138" s="13">
        <f t="shared" si="4"/>
        <v>126</v>
      </c>
      <c r="C138" s="24" t="s">
        <v>177</v>
      </c>
      <c r="D138" s="17" t="s">
        <v>166</v>
      </c>
      <c r="E138" s="18">
        <v>4094.1099999999997</v>
      </c>
      <c r="F138" s="16"/>
      <c r="G138" s="18">
        <f t="shared" si="2"/>
        <v>4094.1099999999997</v>
      </c>
    </row>
    <row r="139" spans="2:9" ht="59.1" customHeight="1" x14ac:dyDescent="0.25">
      <c r="B139" s="13">
        <f t="shared" si="4"/>
        <v>127</v>
      </c>
      <c r="C139" s="24" t="s">
        <v>178</v>
      </c>
      <c r="D139" s="17" t="s">
        <v>166</v>
      </c>
      <c r="E139" s="18">
        <v>3773.2</v>
      </c>
      <c r="F139" s="16"/>
      <c r="G139" s="18">
        <f t="shared" si="2"/>
        <v>3773.2</v>
      </c>
    </row>
    <row r="140" spans="2:9" ht="47.25" x14ac:dyDescent="0.25">
      <c r="B140" s="13">
        <f t="shared" si="4"/>
        <v>128</v>
      </c>
      <c r="C140" s="24" t="s">
        <v>179</v>
      </c>
      <c r="D140" s="17" t="s">
        <v>166</v>
      </c>
      <c r="E140" s="18">
        <v>2591.52</v>
      </c>
      <c r="F140" s="16"/>
      <c r="G140" s="18">
        <f t="shared" si="2"/>
        <v>2591.52</v>
      </c>
    </row>
    <row r="141" spans="2:9" ht="22.9" customHeight="1" x14ac:dyDescent="0.25">
      <c r="B141" s="13">
        <f t="shared" si="4"/>
        <v>129</v>
      </c>
      <c r="C141" s="24" t="s">
        <v>180</v>
      </c>
      <c r="D141" s="17" t="s">
        <v>166</v>
      </c>
      <c r="E141" s="18">
        <v>638.02</v>
      </c>
      <c r="F141" s="16"/>
      <c r="G141" s="18">
        <f t="shared" si="2"/>
        <v>638.02</v>
      </c>
    </row>
    <row r="142" spans="2:9" ht="36" customHeight="1" x14ac:dyDescent="0.25">
      <c r="B142" s="13">
        <f t="shared" si="4"/>
        <v>130</v>
      </c>
      <c r="C142" s="24" t="s">
        <v>181</v>
      </c>
      <c r="D142" s="17" t="s">
        <v>166</v>
      </c>
      <c r="E142" s="18">
        <v>239.16</v>
      </c>
      <c r="F142" s="16"/>
      <c r="G142" s="18">
        <f t="shared" si="2"/>
        <v>239.16</v>
      </c>
    </row>
    <row r="143" spans="2:9" ht="32.25" customHeight="1" x14ac:dyDescent="0.25">
      <c r="B143" s="13">
        <f t="shared" si="4"/>
        <v>131</v>
      </c>
      <c r="C143" s="24" t="s">
        <v>182</v>
      </c>
      <c r="D143" s="17" t="s">
        <v>166</v>
      </c>
      <c r="E143" s="18">
        <v>14168.4</v>
      </c>
      <c r="F143" s="16"/>
      <c r="G143" s="18">
        <f t="shared" si="2"/>
        <v>14168.4</v>
      </c>
    </row>
    <row r="144" spans="2:9" x14ac:dyDescent="0.25">
      <c r="B144" s="13">
        <f t="shared" si="4"/>
        <v>132</v>
      </c>
      <c r="C144" s="17" t="s">
        <v>64</v>
      </c>
      <c r="D144" s="17" t="s">
        <v>65</v>
      </c>
      <c r="E144" s="18">
        <v>86214.32</v>
      </c>
      <c r="F144" s="18">
        <f>F145+F150+F151+F152+F153+F154+F155+F156+F157+F158+F159+F160+F161</f>
        <v>15626</v>
      </c>
      <c r="G144" s="18">
        <f t="shared" si="2"/>
        <v>101840.32000000001</v>
      </c>
      <c r="I144" s="47"/>
    </row>
    <row r="145" spans="2:7" x14ac:dyDescent="0.25">
      <c r="B145" s="13">
        <f t="shared" si="4"/>
        <v>133</v>
      </c>
      <c r="C145" s="17" t="s">
        <v>66</v>
      </c>
      <c r="D145" s="17" t="s">
        <v>65</v>
      </c>
      <c r="E145" s="18">
        <v>12749.9</v>
      </c>
      <c r="F145" s="18">
        <f>F146+F147+F149+F148</f>
        <v>3341</v>
      </c>
      <c r="G145" s="18">
        <f t="shared" si="2"/>
        <v>16090.9</v>
      </c>
    </row>
    <row r="146" spans="2:7" x14ac:dyDescent="0.25">
      <c r="B146" s="13">
        <f t="shared" si="4"/>
        <v>134</v>
      </c>
      <c r="C146" s="14" t="s">
        <v>258</v>
      </c>
      <c r="D146" s="14" t="s">
        <v>257</v>
      </c>
      <c r="E146" s="16">
        <v>200</v>
      </c>
      <c r="F146" s="16"/>
      <c r="G146" s="16">
        <f t="shared" si="2"/>
        <v>200</v>
      </c>
    </row>
    <row r="147" spans="2:7" ht="31.5" x14ac:dyDescent="0.25">
      <c r="B147" s="13">
        <f t="shared" si="4"/>
        <v>135</v>
      </c>
      <c r="C147" s="1" t="s">
        <v>259</v>
      </c>
      <c r="D147" s="14" t="s">
        <v>127</v>
      </c>
      <c r="E147" s="16">
        <v>12249.9</v>
      </c>
      <c r="F147" s="16">
        <v>2018</v>
      </c>
      <c r="G147" s="16">
        <f t="shared" si="2"/>
        <v>14267.9</v>
      </c>
    </row>
    <row r="148" spans="2:7" ht="31.5" x14ac:dyDescent="0.25">
      <c r="B148" s="13">
        <f t="shared" si="4"/>
        <v>136</v>
      </c>
      <c r="C148" s="1" t="s">
        <v>280</v>
      </c>
      <c r="D148" s="14" t="s">
        <v>127</v>
      </c>
      <c r="E148" s="16">
        <v>0</v>
      </c>
      <c r="F148" s="16">
        <v>1323</v>
      </c>
      <c r="G148" s="16">
        <f t="shared" si="2"/>
        <v>1323</v>
      </c>
    </row>
    <row r="149" spans="2:7" x14ac:dyDescent="0.25">
      <c r="B149" s="13">
        <f t="shared" si="4"/>
        <v>137</v>
      </c>
      <c r="C149" s="1" t="s">
        <v>165</v>
      </c>
      <c r="D149" s="14" t="s">
        <v>163</v>
      </c>
      <c r="E149" s="16">
        <v>300</v>
      </c>
      <c r="F149" s="16"/>
      <c r="G149" s="16">
        <f t="shared" si="2"/>
        <v>300</v>
      </c>
    </row>
    <row r="150" spans="2:7" x14ac:dyDescent="0.25">
      <c r="B150" s="13">
        <f t="shared" si="4"/>
        <v>138</v>
      </c>
      <c r="C150" s="24" t="s">
        <v>263</v>
      </c>
      <c r="D150" s="17" t="s">
        <v>264</v>
      </c>
      <c r="E150" s="18">
        <v>3528</v>
      </c>
      <c r="F150" s="16"/>
      <c r="G150" s="18">
        <f t="shared" si="2"/>
        <v>3528</v>
      </c>
    </row>
    <row r="151" spans="2:7" x14ac:dyDescent="0.25">
      <c r="B151" s="13">
        <f t="shared" si="4"/>
        <v>139</v>
      </c>
      <c r="C151" s="24" t="s">
        <v>265</v>
      </c>
      <c r="D151" s="17" t="s">
        <v>257</v>
      </c>
      <c r="E151" s="18">
        <v>200</v>
      </c>
      <c r="F151" s="16"/>
      <c r="G151" s="18">
        <f t="shared" si="2"/>
        <v>200</v>
      </c>
    </row>
    <row r="152" spans="2:7" ht="61.9" customHeight="1" x14ac:dyDescent="0.25">
      <c r="B152" s="13">
        <f t="shared" si="4"/>
        <v>140</v>
      </c>
      <c r="C152" s="24" t="s">
        <v>183</v>
      </c>
      <c r="D152" s="17" t="s">
        <v>169</v>
      </c>
      <c r="E152" s="18">
        <v>1820.88</v>
      </c>
      <c r="F152" s="16"/>
      <c r="G152" s="18">
        <f t="shared" si="2"/>
        <v>1820.88</v>
      </c>
    </row>
    <row r="153" spans="2:7" ht="60" customHeight="1" x14ac:dyDescent="0.25">
      <c r="B153" s="13">
        <f t="shared" si="4"/>
        <v>141</v>
      </c>
      <c r="C153" s="24" t="s">
        <v>214</v>
      </c>
      <c r="D153" s="17" t="s">
        <v>202</v>
      </c>
      <c r="E153" s="18">
        <v>6561.12</v>
      </c>
      <c r="F153" s="16"/>
      <c r="G153" s="18">
        <f t="shared" si="2"/>
        <v>6561.12</v>
      </c>
    </row>
    <row r="154" spans="2:7" ht="31.5" x14ac:dyDescent="0.25">
      <c r="B154" s="13">
        <f t="shared" si="4"/>
        <v>142</v>
      </c>
      <c r="C154" s="24" t="s">
        <v>215</v>
      </c>
      <c r="D154" s="17" t="s">
        <v>202</v>
      </c>
      <c r="E154" s="18">
        <v>4900</v>
      </c>
      <c r="F154" s="16"/>
      <c r="G154" s="18">
        <f t="shared" ref="G154:G218" si="5">E154+F154</f>
        <v>4900</v>
      </c>
    </row>
    <row r="155" spans="2:7" ht="33.75" customHeight="1" x14ac:dyDescent="0.25">
      <c r="B155" s="13">
        <f t="shared" si="4"/>
        <v>143</v>
      </c>
      <c r="C155" s="24" t="s">
        <v>216</v>
      </c>
      <c r="D155" s="17" t="s">
        <v>202</v>
      </c>
      <c r="E155" s="18">
        <v>9800</v>
      </c>
      <c r="F155" s="16"/>
      <c r="G155" s="18">
        <f t="shared" si="5"/>
        <v>9800</v>
      </c>
    </row>
    <row r="156" spans="2:7" ht="31.5" x14ac:dyDescent="0.25">
      <c r="B156" s="13">
        <f t="shared" si="4"/>
        <v>144</v>
      </c>
      <c r="C156" s="24" t="s">
        <v>217</v>
      </c>
      <c r="D156" s="17" t="s">
        <v>202</v>
      </c>
      <c r="E156" s="18">
        <v>9868.6</v>
      </c>
      <c r="F156" s="16"/>
      <c r="G156" s="18">
        <f t="shared" si="5"/>
        <v>9868.6</v>
      </c>
    </row>
    <row r="157" spans="2:7" ht="36" customHeight="1" x14ac:dyDescent="0.25">
      <c r="B157" s="13">
        <f t="shared" si="4"/>
        <v>145</v>
      </c>
      <c r="C157" s="24" t="s">
        <v>218</v>
      </c>
      <c r="D157" s="17" t="s">
        <v>202</v>
      </c>
      <c r="E157" s="18">
        <v>9800</v>
      </c>
      <c r="F157" s="16"/>
      <c r="G157" s="18">
        <f t="shared" si="5"/>
        <v>9800</v>
      </c>
    </row>
    <row r="158" spans="2:7" ht="31.5" x14ac:dyDescent="0.25">
      <c r="B158" s="13">
        <f t="shared" si="4"/>
        <v>146</v>
      </c>
      <c r="C158" s="24" t="s">
        <v>219</v>
      </c>
      <c r="D158" s="17" t="s">
        <v>202</v>
      </c>
      <c r="E158" s="18">
        <v>9800</v>
      </c>
      <c r="F158" s="16"/>
      <c r="G158" s="18">
        <f t="shared" si="5"/>
        <v>9800</v>
      </c>
    </row>
    <row r="159" spans="2:7" ht="31.5" x14ac:dyDescent="0.25">
      <c r="B159" s="13">
        <f t="shared" si="4"/>
        <v>147</v>
      </c>
      <c r="C159" s="24" t="s">
        <v>220</v>
      </c>
      <c r="D159" s="17" t="s">
        <v>202</v>
      </c>
      <c r="E159" s="18">
        <v>6699.82</v>
      </c>
      <c r="F159" s="16"/>
      <c r="G159" s="18">
        <f t="shared" si="5"/>
        <v>6699.82</v>
      </c>
    </row>
    <row r="160" spans="2:7" ht="31.5" x14ac:dyDescent="0.25">
      <c r="B160" s="13">
        <f t="shared" si="4"/>
        <v>148</v>
      </c>
      <c r="C160" s="24" t="s">
        <v>221</v>
      </c>
      <c r="D160" s="17" t="s">
        <v>202</v>
      </c>
      <c r="E160" s="18">
        <v>10486</v>
      </c>
      <c r="F160" s="16"/>
      <c r="G160" s="18">
        <f t="shared" si="5"/>
        <v>10486</v>
      </c>
    </row>
    <row r="161" spans="2:7" ht="48.6" customHeight="1" x14ac:dyDescent="0.25">
      <c r="B161" s="13">
        <f t="shared" si="4"/>
        <v>149</v>
      </c>
      <c r="C161" s="24" t="s">
        <v>281</v>
      </c>
      <c r="D161" s="17" t="s">
        <v>202</v>
      </c>
      <c r="E161" s="18">
        <v>0</v>
      </c>
      <c r="F161" s="18">
        <v>12285</v>
      </c>
      <c r="G161" s="18">
        <f t="shared" si="5"/>
        <v>12285</v>
      </c>
    </row>
    <row r="162" spans="2:7" x14ac:dyDescent="0.25">
      <c r="B162" s="13">
        <f t="shared" si="4"/>
        <v>150</v>
      </c>
      <c r="C162" s="24" t="s">
        <v>67</v>
      </c>
      <c r="D162" s="21" t="s">
        <v>68</v>
      </c>
      <c r="E162" s="18">
        <v>107074.7</v>
      </c>
      <c r="F162" s="18">
        <f>F163+F214+F219+F226+F227+F228</f>
        <v>3500</v>
      </c>
      <c r="G162" s="18">
        <f t="shared" si="5"/>
        <v>110574.7</v>
      </c>
    </row>
    <row r="163" spans="2:7" x14ac:dyDescent="0.25">
      <c r="B163" s="13">
        <f t="shared" si="4"/>
        <v>151</v>
      </c>
      <c r="C163" s="26" t="s">
        <v>69</v>
      </c>
      <c r="D163" s="21" t="s">
        <v>68</v>
      </c>
      <c r="E163" s="18">
        <v>62599.5</v>
      </c>
      <c r="F163" s="18">
        <f>F164+F170+F175+F180+F185+F190+F195+F201+F206+F210</f>
        <v>1500</v>
      </c>
      <c r="G163" s="18">
        <f t="shared" si="5"/>
        <v>64099.5</v>
      </c>
    </row>
    <row r="164" spans="2:7" x14ac:dyDescent="0.25">
      <c r="B164" s="13">
        <f t="shared" si="4"/>
        <v>152</v>
      </c>
      <c r="C164" s="17" t="s">
        <v>70</v>
      </c>
      <c r="D164" s="21" t="s">
        <v>68</v>
      </c>
      <c r="E164" s="18">
        <v>31810</v>
      </c>
      <c r="F164" s="16"/>
      <c r="G164" s="18">
        <f t="shared" si="5"/>
        <v>31810</v>
      </c>
    </row>
    <row r="165" spans="2:7" ht="31.5" x14ac:dyDescent="0.25">
      <c r="B165" s="13">
        <f t="shared" si="4"/>
        <v>153</v>
      </c>
      <c r="C165" s="1" t="s">
        <v>71</v>
      </c>
      <c r="D165" s="14" t="s">
        <v>72</v>
      </c>
      <c r="E165" s="16">
        <v>31810</v>
      </c>
      <c r="F165" s="16"/>
      <c r="G165" s="16">
        <f t="shared" si="5"/>
        <v>31810</v>
      </c>
    </row>
    <row r="166" spans="2:7" x14ac:dyDescent="0.25">
      <c r="B166" s="13">
        <f t="shared" si="4"/>
        <v>154</v>
      </c>
      <c r="C166" s="14" t="s">
        <v>39</v>
      </c>
      <c r="D166" s="14" t="s">
        <v>73</v>
      </c>
      <c r="E166" s="16">
        <v>30800</v>
      </c>
      <c r="F166" s="16"/>
      <c r="G166" s="16">
        <f t="shared" si="5"/>
        <v>30800</v>
      </c>
    </row>
    <row r="167" spans="2:7" x14ac:dyDescent="0.25">
      <c r="B167" s="13">
        <f t="shared" si="4"/>
        <v>155</v>
      </c>
      <c r="C167" s="14" t="s">
        <v>31</v>
      </c>
      <c r="D167" s="14" t="s">
        <v>74</v>
      </c>
      <c r="E167" s="16">
        <v>700</v>
      </c>
      <c r="F167" s="16"/>
      <c r="G167" s="16">
        <f t="shared" si="5"/>
        <v>700</v>
      </c>
    </row>
    <row r="168" spans="2:7" ht="31.5" x14ac:dyDescent="0.25">
      <c r="B168" s="13">
        <f t="shared" si="4"/>
        <v>156</v>
      </c>
      <c r="C168" s="1" t="s">
        <v>159</v>
      </c>
      <c r="D168" s="23" t="s">
        <v>91</v>
      </c>
      <c r="E168" s="16">
        <v>210</v>
      </c>
      <c r="F168" s="16"/>
      <c r="G168" s="16">
        <f t="shared" si="5"/>
        <v>210</v>
      </c>
    </row>
    <row r="169" spans="2:7" x14ac:dyDescent="0.25">
      <c r="B169" s="13">
        <f t="shared" si="4"/>
        <v>157</v>
      </c>
      <c r="C169" s="14" t="s">
        <v>32</v>
      </c>
      <c r="D169" s="14" t="s">
        <v>87</v>
      </c>
      <c r="E169" s="16">
        <v>100</v>
      </c>
      <c r="F169" s="16"/>
      <c r="G169" s="16">
        <f t="shared" si="5"/>
        <v>100</v>
      </c>
    </row>
    <row r="170" spans="2:7" x14ac:dyDescent="0.25">
      <c r="B170" s="13">
        <f t="shared" si="4"/>
        <v>158</v>
      </c>
      <c r="C170" s="17" t="s">
        <v>75</v>
      </c>
      <c r="D170" s="17" t="s">
        <v>68</v>
      </c>
      <c r="E170" s="18">
        <v>6254</v>
      </c>
      <c r="F170" s="16"/>
      <c r="G170" s="18">
        <f t="shared" si="5"/>
        <v>6254</v>
      </c>
    </row>
    <row r="171" spans="2:7" ht="31.5" x14ac:dyDescent="0.25">
      <c r="B171" s="13">
        <f t="shared" si="4"/>
        <v>159</v>
      </c>
      <c r="C171" s="1" t="s">
        <v>71</v>
      </c>
      <c r="D171" s="14" t="s">
        <v>72</v>
      </c>
      <c r="E171" s="16">
        <v>6254</v>
      </c>
      <c r="F171" s="16"/>
      <c r="G171" s="16">
        <f t="shared" si="5"/>
        <v>6254</v>
      </c>
    </row>
    <row r="172" spans="2:7" x14ac:dyDescent="0.25">
      <c r="B172" s="13">
        <f t="shared" si="4"/>
        <v>160</v>
      </c>
      <c r="C172" s="14" t="s">
        <v>39</v>
      </c>
      <c r="D172" s="14" t="s">
        <v>76</v>
      </c>
      <c r="E172" s="16">
        <v>5578</v>
      </c>
      <c r="F172" s="16"/>
      <c r="G172" s="16">
        <f t="shared" si="5"/>
        <v>5578</v>
      </c>
    </row>
    <row r="173" spans="2:7" x14ac:dyDescent="0.25">
      <c r="B173" s="13">
        <f t="shared" si="4"/>
        <v>161</v>
      </c>
      <c r="C173" s="14" t="s">
        <v>31</v>
      </c>
      <c r="D173" s="14" t="s">
        <v>74</v>
      </c>
      <c r="E173" s="16">
        <v>612</v>
      </c>
      <c r="F173" s="16"/>
      <c r="G173" s="16">
        <f t="shared" si="5"/>
        <v>612</v>
      </c>
    </row>
    <row r="174" spans="2:7" ht="31.5" x14ac:dyDescent="0.25">
      <c r="B174" s="13">
        <f t="shared" si="4"/>
        <v>162</v>
      </c>
      <c r="C174" s="1" t="s">
        <v>159</v>
      </c>
      <c r="D174" s="23" t="s">
        <v>91</v>
      </c>
      <c r="E174" s="16">
        <v>64</v>
      </c>
      <c r="F174" s="16"/>
      <c r="G174" s="16">
        <f t="shared" si="5"/>
        <v>64</v>
      </c>
    </row>
    <row r="175" spans="2:7" x14ac:dyDescent="0.25">
      <c r="B175" s="13">
        <f t="shared" ref="B175:B238" si="6">B174+1</f>
        <v>163</v>
      </c>
      <c r="C175" s="17" t="s">
        <v>77</v>
      </c>
      <c r="D175" s="17" t="s">
        <v>68</v>
      </c>
      <c r="E175" s="18">
        <v>3272</v>
      </c>
      <c r="F175" s="18">
        <f>F176</f>
        <v>1500</v>
      </c>
      <c r="G175" s="18">
        <f t="shared" si="5"/>
        <v>4772</v>
      </c>
    </row>
    <row r="176" spans="2:7" ht="31.5" x14ac:dyDescent="0.25">
      <c r="B176" s="13">
        <f t="shared" si="6"/>
        <v>164</v>
      </c>
      <c r="C176" s="1" t="s">
        <v>71</v>
      </c>
      <c r="D176" s="14" t="s">
        <v>72</v>
      </c>
      <c r="E176" s="16">
        <v>3272</v>
      </c>
      <c r="F176" s="16">
        <f>F177+F178+F179</f>
        <v>1500</v>
      </c>
      <c r="G176" s="16">
        <f t="shared" si="5"/>
        <v>4772</v>
      </c>
    </row>
    <row r="177" spans="2:7" x14ac:dyDescent="0.25">
      <c r="B177" s="13">
        <f t="shared" si="6"/>
        <v>165</v>
      </c>
      <c r="C177" s="14" t="s">
        <v>39</v>
      </c>
      <c r="D177" s="14" t="s">
        <v>73</v>
      </c>
      <c r="E177" s="16">
        <v>2378</v>
      </c>
      <c r="F177" s="16"/>
      <c r="G177" s="16">
        <f t="shared" si="5"/>
        <v>2378</v>
      </c>
    </row>
    <row r="178" spans="2:7" x14ac:dyDescent="0.25">
      <c r="B178" s="13">
        <f t="shared" si="6"/>
        <v>166</v>
      </c>
      <c r="C178" s="14" t="s">
        <v>31</v>
      </c>
      <c r="D178" s="14" t="s">
        <v>74</v>
      </c>
      <c r="E178" s="16">
        <v>394</v>
      </c>
      <c r="F178" s="16"/>
      <c r="G178" s="16">
        <f t="shared" si="5"/>
        <v>394</v>
      </c>
    </row>
    <row r="179" spans="2:7" x14ac:dyDescent="0.25">
      <c r="B179" s="13">
        <f t="shared" si="6"/>
        <v>167</v>
      </c>
      <c r="C179" s="14" t="s">
        <v>32</v>
      </c>
      <c r="D179" s="14" t="s">
        <v>80</v>
      </c>
      <c r="E179" s="16">
        <v>500</v>
      </c>
      <c r="F179" s="16">
        <v>1500</v>
      </c>
      <c r="G179" s="16">
        <f t="shared" si="5"/>
        <v>2000</v>
      </c>
    </row>
    <row r="180" spans="2:7" x14ac:dyDescent="0.25">
      <c r="B180" s="13">
        <f t="shared" si="6"/>
        <v>168</v>
      </c>
      <c r="C180" s="17" t="s">
        <v>78</v>
      </c>
      <c r="D180" s="17" t="s">
        <v>68</v>
      </c>
      <c r="E180" s="18">
        <v>4609</v>
      </c>
      <c r="F180" s="16"/>
      <c r="G180" s="18">
        <f t="shared" si="5"/>
        <v>4609</v>
      </c>
    </row>
    <row r="181" spans="2:7" ht="31.5" x14ac:dyDescent="0.25">
      <c r="B181" s="13">
        <f t="shared" si="6"/>
        <v>169</v>
      </c>
      <c r="C181" s="1" t="s">
        <v>79</v>
      </c>
      <c r="D181" s="14" t="s">
        <v>72</v>
      </c>
      <c r="E181" s="16">
        <v>4609</v>
      </c>
      <c r="F181" s="16"/>
      <c r="G181" s="16">
        <f t="shared" si="5"/>
        <v>4609</v>
      </c>
    </row>
    <row r="182" spans="2:7" x14ac:dyDescent="0.25">
      <c r="B182" s="13">
        <f t="shared" si="6"/>
        <v>170</v>
      </c>
      <c r="C182" s="14" t="s">
        <v>39</v>
      </c>
      <c r="D182" s="14" t="s">
        <v>73</v>
      </c>
      <c r="E182" s="16">
        <v>3720</v>
      </c>
      <c r="F182" s="16"/>
      <c r="G182" s="16">
        <f t="shared" si="5"/>
        <v>3720</v>
      </c>
    </row>
    <row r="183" spans="2:7" x14ac:dyDescent="0.25">
      <c r="B183" s="13">
        <f t="shared" si="6"/>
        <v>171</v>
      </c>
      <c r="C183" s="14" t="s">
        <v>31</v>
      </c>
      <c r="D183" s="14" t="s">
        <v>74</v>
      </c>
      <c r="E183" s="16">
        <v>825</v>
      </c>
      <c r="F183" s="16"/>
      <c r="G183" s="16">
        <f t="shared" si="5"/>
        <v>825</v>
      </c>
    </row>
    <row r="184" spans="2:7" ht="31.5" x14ac:dyDescent="0.25">
      <c r="B184" s="13">
        <f t="shared" si="6"/>
        <v>172</v>
      </c>
      <c r="C184" s="1" t="s">
        <v>159</v>
      </c>
      <c r="D184" s="23" t="s">
        <v>91</v>
      </c>
      <c r="E184" s="16">
        <v>64</v>
      </c>
      <c r="F184" s="16"/>
      <c r="G184" s="16">
        <f t="shared" si="5"/>
        <v>64</v>
      </c>
    </row>
    <row r="185" spans="2:7" ht="19.899999999999999" customHeight="1" x14ac:dyDescent="0.25">
      <c r="B185" s="13">
        <f t="shared" si="6"/>
        <v>173</v>
      </c>
      <c r="C185" s="24" t="s">
        <v>81</v>
      </c>
      <c r="D185" s="17" t="s">
        <v>68</v>
      </c>
      <c r="E185" s="18">
        <v>1275</v>
      </c>
      <c r="F185" s="16"/>
      <c r="G185" s="18">
        <f t="shared" si="5"/>
        <v>1275</v>
      </c>
    </row>
    <row r="186" spans="2:7" ht="31.5" x14ac:dyDescent="0.25">
      <c r="B186" s="13">
        <f t="shared" si="6"/>
        <v>174</v>
      </c>
      <c r="C186" s="1" t="s">
        <v>79</v>
      </c>
      <c r="D186" s="14" t="s">
        <v>72</v>
      </c>
      <c r="E186" s="16">
        <v>1275</v>
      </c>
      <c r="F186" s="16"/>
      <c r="G186" s="16">
        <f t="shared" si="5"/>
        <v>1275</v>
      </c>
    </row>
    <row r="187" spans="2:7" x14ac:dyDescent="0.25">
      <c r="B187" s="13">
        <f t="shared" si="6"/>
        <v>175</v>
      </c>
      <c r="C187" s="14" t="s">
        <v>39</v>
      </c>
      <c r="D187" s="14" t="s">
        <v>73</v>
      </c>
      <c r="E187" s="16">
        <v>790</v>
      </c>
      <c r="F187" s="16"/>
      <c r="G187" s="16">
        <f t="shared" si="5"/>
        <v>790</v>
      </c>
    </row>
    <row r="188" spans="2:7" x14ac:dyDescent="0.25">
      <c r="B188" s="13">
        <f t="shared" si="6"/>
        <v>176</v>
      </c>
      <c r="C188" s="14" t="s">
        <v>31</v>
      </c>
      <c r="D188" s="14" t="s">
        <v>74</v>
      </c>
      <c r="E188" s="16">
        <v>285</v>
      </c>
      <c r="F188" s="16"/>
      <c r="G188" s="16">
        <f t="shared" si="5"/>
        <v>285</v>
      </c>
    </row>
    <row r="189" spans="2:7" x14ac:dyDescent="0.25">
      <c r="B189" s="13">
        <f t="shared" si="6"/>
        <v>177</v>
      </c>
      <c r="C189" s="14" t="s">
        <v>32</v>
      </c>
      <c r="D189" s="14" t="s">
        <v>87</v>
      </c>
      <c r="E189" s="16">
        <v>200</v>
      </c>
      <c r="F189" s="16"/>
      <c r="G189" s="16">
        <f t="shared" si="5"/>
        <v>200</v>
      </c>
    </row>
    <row r="190" spans="2:7" x14ac:dyDescent="0.25">
      <c r="B190" s="13">
        <f t="shared" si="6"/>
        <v>178</v>
      </c>
      <c r="C190" s="17" t="s">
        <v>82</v>
      </c>
      <c r="D190" s="17" t="s">
        <v>68</v>
      </c>
      <c r="E190" s="18">
        <v>3063</v>
      </c>
      <c r="F190" s="16"/>
      <c r="G190" s="18">
        <f t="shared" si="5"/>
        <v>3063</v>
      </c>
    </row>
    <row r="191" spans="2:7" ht="31.5" x14ac:dyDescent="0.25">
      <c r="B191" s="13">
        <f t="shared" si="6"/>
        <v>179</v>
      </c>
      <c r="C191" s="1" t="s">
        <v>79</v>
      </c>
      <c r="D191" s="14" t="s">
        <v>72</v>
      </c>
      <c r="E191" s="16">
        <v>3063</v>
      </c>
      <c r="F191" s="16"/>
      <c r="G191" s="16">
        <f t="shared" si="5"/>
        <v>3063</v>
      </c>
    </row>
    <row r="192" spans="2:7" x14ac:dyDescent="0.25">
      <c r="B192" s="13">
        <f t="shared" si="6"/>
        <v>180</v>
      </c>
      <c r="C192" s="14" t="s">
        <v>39</v>
      </c>
      <c r="D192" s="14" t="s">
        <v>73</v>
      </c>
      <c r="E192" s="16">
        <v>1940</v>
      </c>
      <c r="F192" s="16"/>
      <c r="G192" s="16">
        <f t="shared" si="5"/>
        <v>1940</v>
      </c>
    </row>
    <row r="193" spans="2:7" x14ac:dyDescent="0.25">
      <c r="B193" s="13">
        <f t="shared" si="6"/>
        <v>181</v>
      </c>
      <c r="C193" s="14" t="s">
        <v>31</v>
      </c>
      <c r="D193" s="14" t="s">
        <v>74</v>
      </c>
      <c r="E193" s="16">
        <v>823</v>
      </c>
      <c r="F193" s="16"/>
      <c r="G193" s="16">
        <f t="shared" si="5"/>
        <v>823</v>
      </c>
    </row>
    <row r="194" spans="2:7" x14ac:dyDescent="0.25">
      <c r="B194" s="13">
        <f t="shared" si="6"/>
        <v>182</v>
      </c>
      <c r="C194" s="14" t="s">
        <v>32</v>
      </c>
      <c r="D194" s="14" t="s">
        <v>87</v>
      </c>
      <c r="E194" s="16">
        <v>300</v>
      </c>
      <c r="F194" s="16"/>
      <c r="G194" s="16">
        <f t="shared" si="5"/>
        <v>300</v>
      </c>
    </row>
    <row r="195" spans="2:7" x14ac:dyDescent="0.25">
      <c r="B195" s="13">
        <f t="shared" si="6"/>
        <v>183</v>
      </c>
      <c r="C195" s="17" t="s">
        <v>83</v>
      </c>
      <c r="D195" s="17" t="s">
        <v>68</v>
      </c>
      <c r="E195" s="18">
        <v>8007</v>
      </c>
      <c r="F195" s="16"/>
      <c r="G195" s="18">
        <f t="shared" si="5"/>
        <v>8007</v>
      </c>
    </row>
    <row r="196" spans="2:7" ht="31.5" x14ac:dyDescent="0.25">
      <c r="B196" s="13">
        <f t="shared" si="6"/>
        <v>184</v>
      </c>
      <c r="C196" s="1" t="s">
        <v>79</v>
      </c>
      <c r="D196" s="14" t="s">
        <v>72</v>
      </c>
      <c r="E196" s="16">
        <v>8007</v>
      </c>
      <c r="F196" s="16"/>
      <c r="G196" s="16">
        <f t="shared" si="5"/>
        <v>8007</v>
      </c>
    </row>
    <row r="197" spans="2:7" x14ac:dyDescent="0.25">
      <c r="B197" s="13">
        <f t="shared" si="6"/>
        <v>185</v>
      </c>
      <c r="C197" s="14" t="s">
        <v>39</v>
      </c>
      <c r="D197" s="14" t="s">
        <v>73</v>
      </c>
      <c r="E197" s="16">
        <v>6177</v>
      </c>
      <c r="F197" s="16"/>
      <c r="G197" s="16">
        <f t="shared" si="5"/>
        <v>6177</v>
      </c>
    </row>
    <row r="198" spans="2:7" x14ac:dyDescent="0.25">
      <c r="B198" s="13">
        <f t="shared" si="6"/>
        <v>186</v>
      </c>
      <c r="C198" s="14" t="s">
        <v>31</v>
      </c>
      <c r="D198" s="14" t="s">
        <v>74</v>
      </c>
      <c r="E198" s="16">
        <v>1659</v>
      </c>
      <c r="F198" s="16"/>
      <c r="G198" s="16">
        <f t="shared" si="5"/>
        <v>1659</v>
      </c>
    </row>
    <row r="199" spans="2:7" ht="31.5" x14ac:dyDescent="0.25">
      <c r="B199" s="13">
        <f t="shared" si="6"/>
        <v>187</v>
      </c>
      <c r="C199" s="1" t="s">
        <v>159</v>
      </c>
      <c r="D199" s="23" t="s">
        <v>91</v>
      </c>
      <c r="E199" s="16">
        <v>71</v>
      </c>
      <c r="F199" s="16"/>
      <c r="G199" s="16">
        <f t="shared" si="5"/>
        <v>71</v>
      </c>
    </row>
    <row r="200" spans="2:7" x14ac:dyDescent="0.25">
      <c r="B200" s="13">
        <f t="shared" si="6"/>
        <v>188</v>
      </c>
      <c r="C200" s="14" t="s">
        <v>32</v>
      </c>
      <c r="D200" s="14" t="s">
        <v>87</v>
      </c>
      <c r="E200" s="16">
        <v>100</v>
      </c>
      <c r="F200" s="16"/>
      <c r="G200" s="16">
        <f t="shared" si="5"/>
        <v>100</v>
      </c>
    </row>
    <row r="201" spans="2:7" ht="33.6" customHeight="1" x14ac:dyDescent="0.25">
      <c r="B201" s="13">
        <f t="shared" si="6"/>
        <v>189</v>
      </c>
      <c r="C201" s="24" t="s">
        <v>84</v>
      </c>
      <c r="D201" s="17" t="s">
        <v>68</v>
      </c>
      <c r="E201" s="18">
        <v>2607.5</v>
      </c>
      <c r="F201" s="18">
        <f>F202</f>
        <v>0</v>
      </c>
      <c r="G201" s="18">
        <f t="shared" si="5"/>
        <v>2607.5</v>
      </c>
    </row>
    <row r="202" spans="2:7" ht="31.5" x14ac:dyDescent="0.25">
      <c r="B202" s="13">
        <f t="shared" si="6"/>
        <v>190</v>
      </c>
      <c r="C202" s="1" t="s">
        <v>79</v>
      </c>
      <c r="D202" s="14" t="s">
        <v>72</v>
      </c>
      <c r="E202" s="16">
        <v>2607.5</v>
      </c>
      <c r="F202" s="16">
        <f>F203+F204+F205</f>
        <v>0</v>
      </c>
      <c r="G202" s="16">
        <f t="shared" si="5"/>
        <v>2607.5</v>
      </c>
    </row>
    <row r="203" spans="2:7" x14ac:dyDescent="0.25">
      <c r="B203" s="13">
        <f t="shared" si="6"/>
        <v>191</v>
      </c>
      <c r="C203" s="14" t="s">
        <v>39</v>
      </c>
      <c r="D203" s="14" t="s">
        <v>73</v>
      </c>
      <c r="E203" s="16">
        <v>2041</v>
      </c>
      <c r="F203" s="16"/>
      <c r="G203" s="16">
        <f t="shared" si="5"/>
        <v>2041</v>
      </c>
    </row>
    <row r="204" spans="2:7" x14ac:dyDescent="0.25">
      <c r="B204" s="13">
        <f t="shared" si="6"/>
        <v>192</v>
      </c>
      <c r="C204" s="14" t="s">
        <v>31</v>
      </c>
      <c r="D204" s="14" t="s">
        <v>74</v>
      </c>
      <c r="E204" s="16">
        <v>516.5</v>
      </c>
      <c r="F204" s="16">
        <v>-40</v>
      </c>
      <c r="G204" s="16">
        <f t="shared" si="5"/>
        <v>476.5</v>
      </c>
    </row>
    <row r="205" spans="2:7" x14ac:dyDescent="0.25">
      <c r="B205" s="13">
        <f t="shared" si="6"/>
        <v>193</v>
      </c>
      <c r="C205" s="14" t="s">
        <v>32</v>
      </c>
      <c r="D205" s="14" t="s">
        <v>87</v>
      </c>
      <c r="E205" s="16">
        <v>50</v>
      </c>
      <c r="F205" s="16">
        <v>40</v>
      </c>
      <c r="G205" s="16">
        <f t="shared" si="5"/>
        <v>90</v>
      </c>
    </row>
    <row r="206" spans="2:7" x14ac:dyDescent="0.25">
      <c r="B206" s="13">
        <f t="shared" si="6"/>
        <v>194</v>
      </c>
      <c r="C206" s="17" t="s">
        <v>85</v>
      </c>
      <c r="D206" s="17" t="s">
        <v>68</v>
      </c>
      <c r="E206" s="18">
        <v>1267</v>
      </c>
      <c r="F206" s="16"/>
      <c r="G206" s="18">
        <f t="shared" si="5"/>
        <v>1267</v>
      </c>
    </row>
    <row r="207" spans="2:7" ht="31.5" x14ac:dyDescent="0.25">
      <c r="B207" s="13">
        <f t="shared" si="6"/>
        <v>195</v>
      </c>
      <c r="C207" s="1" t="s">
        <v>79</v>
      </c>
      <c r="D207" s="14" t="s">
        <v>72</v>
      </c>
      <c r="E207" s="16">
        <v>1267</v>
      </c>
      <c r="F207" s="16"/>
      <c r="G207" s="16">
        <f t="shared" si="5"/>
        <v>1267</v>
      </c>
    </row>
    <row r="208" spans="2:7" x14ac:dyDescent="0.25">
      <c r="B208" s="13">
        <f t="shared" si="6"/>
        <v>196</v>
      </c>
      <c r="C208" s="14" t="s">
        <v>39</v>
      </c>
      <c r="D208" s="14" t="s">
        <v>73</v>
      </c>
      <c r="E208" s="16">
        <v>667</v>
      </c>
      <c r="F208" s="16"/>
      <c r="G208" s="16">
        <f t="shared" si="5"/>
        <v>667</v>
      </c>
    </row>
    <row r="209" spans="2:7" x14ac:dyDescent="0.25">
      <c r="B209" s="13">
        <f t="shared" si="6"/>
        <v>197</v>
      </c>
      <c r="C209" s="14" t="s">
        <v>31</v>
      </c>
      <c r="D209" s="14" t="s">
        <v>74</v>
      </c>
      <c r="E209" s="16">
        <v>600</v>
      </c>
      <c r="F209" s="16"/>
      <c r="G209" s="16">
        <f t="shared" si="5"/>
        <v>600</v>
      </c>
    </row>
    <row r="210" spans="2:7" x14ac:dyDescent="0.25">
      <c r="B210" s="13">
        <f t="shared" si="6"/>
        <v>198</v>
      </c>
      <c r="C210" s="17" t="s">
        <v>86</v>
      </c>
      <c r="D210" s="17" t="s">
        <v>68</v>
      </c>
      <c r="E210" s="18">
        <v>435</v>
      </c>
      <c r="F210" s="16"/>
      <c r="G210" s="18">
        <f t="shared" si="5"/>
        <v>435</v>
      </c>
    </row>
    <row r="211" spans="2:7" ht="31.5" x14ac:dyDescent="0.25">
      <c r="B211" s="13">
        <f t="shared" si="6"/>
        <v>199</v>
      </c>
      <c r="C211" s="1" t="s">
        <v>79</v>
      </c>
      <c r="D211" s="14" t="s">
        <v>72</v>
      </c>
      <c r="E211" s="16">
        <v>435</v>
      </c>
      <c r="F211" s="16"/>
      <c r="G211" s="16">
        <f t="shared" si="5"/>
        <v>435</v>
      </c>
    </row>
    <row r="212" spans="2:7" x14ac:dyDescent="0.25">
      <c r="B212" s="13">
        <f t="shared" si="6"/>
        <v>200</v>
      </c>
      <c r="C212" s="14" t="s">
        <v>39</v>
      </c>
      <c r="D212" s="14" t="s">
        <v>73</v>
      </c>
      <c r="E212" s="16">
        <v>335</v>
      </c>
      <c r="F212" s="16"/>
      <c r="G212" s="16">
        <f t="shared" si="5"/>
        <v>335</v>
      </c>
    </row>
    <row r="213" spans="2:7" x14ac:dyDescent="0.25">
      <c r="B213" s="13">
        <f t="shared" si="6"/>
        <v>201</v>
      </c>
      <c r="C213" s="14" t="s">
        <v>31</v>
      </c>
      <c r="D213" s="14" t="s">
        <v>74</v>
      </c>
      <c r="E213" s="16">
        <v>100</v>
      </c>
      <c r="F213" s="16"/>
      <c r="G213" s="16">
        <f t="shared" si="5"/>
        <v>100</v>
      </c>
    </row>
    <row r="214" spans="2:7" x14ac:dyDescent="0.25">
      <c r="B214" s="13">
        <f t="shared" si="6"/>
        <v>202</v>
      </c>
      <c r="C214" s="26" t="s">
        <v>88</v>
      </c>
      <c r="D214" s="21" t="s">
        <v>68</v>
      </c>
      <c r="E214" s="18">
        <v>19020</v>
      </c>
      <c r="F214" s="16"/>
      <c r="G214" s="18">
        <f t="shared" si="5"/>
        <v>19020</v>
      </c>
    </row>
    <row r="215" spans="2:7" ht="31.5" x14ac:dyDescent="0.25">
      <c r="B215" s="13">
        <f t="shared" si="6"/>
        <v>203</v>
      </c>
      <c r="C215" s="24" t="s">
        <v>89</v>
      </c>
      <c r="D215" s="17" t="s">
        <v>68</v>
      </c>
      <c r="E215" s="18">
        <v>19020</v>
      </c>
      <c r="F215" s="16"/>
      <c r="G215" s="18">
        <f t="shared" si="5"/>
        <v>19020</v>
      </c>
    </row>
    <row r="216" spans="2:7" x14ac:dyDescent="0.25">
      <c r="B216" s="13">
        <f t="shared" si="6"/>
        <v>204</v>
      </c>
      <c r="C216" s="14" t="s">
        <v>90</v>
      </c>
      <c r="D216" s="14" t="s">
        <v>91</v>
      </c>
      <c r="E216" s="16">
        <v>19020</v>
      </c>
      <c r="F216" s="16"/>
      <c r="G216" s="16">
        <f t="shared" si="5"/>
        <v>19020</v>
      </c>
    </row>
    <row r="217" spans="2:7" x14ac:dyDescent="0.25">
      <c r="B217" s="13">
        <f t="shared" si="6"/>
        <v>205</v>
      </c>
      <c r="C217" s="17" t="s">
        <v>92</v>
      </c>
      <c r="D217" s="17" t="s">
        <v>68</v>
      </c>
      <c r="E217" s="18">
        <v>0</v>
      </c>
      <c r="F217" s="16"/>
      <c r="G217" s="18">
        <f t="shared" si="5"/>
        <v>0</v>
      </c>
    </row>
    <row r="218" spans="2:7" x14ac:dyDescent="0.25">
      <c r="B218" s="13">
        <f t="shared" si="6"/>
        <v>206</v>
      </c>
      <c r="C218" s="14" t="s">
        <v>90</v>
      </c>
      <c r="D218" s="14" t="s">
        <v>91</v>
      </c>
      <c r="E218" s="16">
        <v>0</v>
      </c>
      <c r="F218" s="16"/>
      <c r="G218" s="16">
        <f t="shared" si="5"/>
        <v>0</v>
      </c>
    </row>
    <row r="219" spans="2:7" x14ac:dyDescent="0.25">
      <c r="B219" s="13">
        <f t="shared" si="6"/>
        <v>207</v>
      </c>
      <c r="C219" s="26" t="s">
        <v>93</v>
      </c>
      <c r="D219" s="21" t="s">
        <v>68</v>
      </c>
      <c r="E219" s="18">
        <v>0</v>
      </c>
      <c r="F219" s="16"/>
      <c r="G219" s="18">
        <f t="shared" ref="G219:G268" si="7">E219+F219</f>
        <v>0</v>
      </c>
    </row>
    <row r="220" spans="2:7" x14ac:dyDescent="0.25">
      <c r="B220" s="13">
        <f t="shared" si="6"/>
        <v>208</v>
      </c>
      <c r="C220" s="17" t="s">
        <v>135</v>
      </c>
      <c r="D220" s="17" t="s">
        <v>68</v>
      </c>
      <c r="E220" s="18">
        <v>0</v>
      </c>
      <c r="F220" s="16"/>
      <c r="G220" s="18">
        <f t="shared" si="7"/>
        <v>0</v>
      </c>
    </row>
    <row r="221" spans="2:7" x14ac:dyDescent="0.25">
      <c r="B221" s="13">
        <f t="shared" si="6"/>
        <v>209</v>
      </c>
      <c r="C221" s="14" t="s">
        <v>94</v>
      </c>
      <c r="D221" s="14" t="s">
        <v>91</v>
      </c>
      <c r="E221" s="16">
        <v>0</v>
      </c>
      <c r="F221" s="16"/>
      <c r="G221" s="16">
        <f t="shared" si="7"/>
        <v>0</v>
      </c>
    </row>
    <row r="222" spans="2:7" x14ac:dyDescent="0.25">
      <c r="B222" s="13">
        <f t="shared" si="6"/>
        <v>210</v>
      </c>
      <c r="C222" s="17" t="s">
        <v>95</v>
      </c>
      <c r="D222" s="17" t="s">
        <v>68</v>
      </c>
      <c r="E222" s="18">
        <v>0</v>
      </c>
      <c r="F222" s="16"/>
      <c r="G222" s="18">
        <f t="shared" si="7"/>
        <v>0</v>
      </c>
    </row>
    <row r="223" spans="2:7" x14ac:dyDescent="0.25">
      <c r="B223" s="13">
        <f t="shared" si="6"/>
        <v>211</v>
      </c>
      <c r="C223" s="14" t="s">
        <v>90</v>
      </c>
      <c r="D223" s="14" t="s">
        <v>91</v>
      </c>
      <c r="E223" s="16">
        <v>0</v>
      </c>
      <c r="F223" s="16"/>
      <c r="G223" s="16">
        <f t="shared" si="7"/>
        <v>0</v>
      </c>
    </row>
    <row r="224" spans="2:7" x14ac:dyDescent="0.25">
      <c r="B224" s="13">
        <f t="shared" si="6"/>
        <v>212</v>
      </c>
      <c r="C224" s="17" t="s">
        <v>96</v>
      </c>
      <c r="D224" s="17" t="s">
        <v>68</v>
      </c>
      <c r="E224" s="18">
        <v>0</v>
      </c>
      <c r="F224" s="16"/>
      <c r="G224" s="18">
        <f t="shared" si="7"/>
        <v>0</v>
      </c>
    </row>
    <row r="225" spans="2:7" x14ac:dyDescent="0.25">
      <c r="B225" s="13">
        <f t="shared" si="6"/>
        <v>213</v>
      </c>
      <c r="C225" s="14" t="s">
        <v>90</v>
      </c>
      <c r="D225" s="14" t="s">
        <v>91</v>
      </c>
      <c r="E225" s="16">
        <v>0</v>
      </c>
      <c r="F225" s="16"/>
      <c r="G225" s="16">
        <f t="shared" si="7"/>
        <v>0</v>
      </c>
    </row>
    <row r="226" spans="2:7" x14ac:dyDescent="0.25">
      <c r="B226" s="13">
        <f t="shared" si="6"/>
        <v>214</v>
      </c>
      <c r="C226" s="17" t="s">
        <v>198</v>
      </c>
      <c r="D226" s="17" t="s">
        <v>87</v>
      </c>
      <c r="E226" s="18">
        <v>864</v>
      </c>
      <c r="F226" s="18">
        <v>2000</v>
      </c>
      <c r="G226" s="18">
        <f t="shared" si="7"/>
        <v>2864</v>
      </c>
    </row>
    <row r="227" spans="2:7" ht="65.25" customHeight="1" x14ac:dyDescent="0.25">
      <c r="B227" s="13">
        <f t="shared" si="6"/>
        <v>215</v>
      </c>
      <c r="C227" s="24" t="s">
        <v>184</v>
      </c>
      <c r="D227" s="17" t="s">
        <v>152</v>
      </c>
      <c r="E227" s="18">
        <v>24291.199999999997</v>
      </c>
      <c r="F227" s="16"/>
      <c r="G227" s="18">
        <f t="shared" si="7"/>
        <v>24291.199999999997</v>
      </c>
    </row>
    <row r="228" spans="2:7" ht="48.6" customHeight="1" x14ac:dyDescent="0.25">
      <c r="B228" s="13">
        <f t="shared" si="6"/>
        <v>216</v>
      </c>
      <c r="C228" s="24" t="s">
        <v>241</v>
      </c>
      <c r="D228" s="17" t="s">
        <v>152</v>
      </c>
      <c r="E228" s="18">
        <v>300</v>
      </c>
      <c r="F228" s="16"/>
      <c r="G228" s="18">
        <f t="shared" si="7"/>
        <v>300</v>
      </c>
    </row>
    <row r="229" spans="2:7" ht="23.25" customHeight="1" x14ac:dyDescent="0.25">
      <c r="B229" s="13">
        <f t="shared" si="6"/>
        <v>217</v>
      </c>
      <c r="C229" s="24" t="s">
        <v>97</v>
      </c>
      <c r="D229" s="17" t="s">
        <v>98</v>
      </c>
      <c r="E229" s="18">
        <v>134312</v>
      </c>
      <c r="F229" s="18">
        <f>F230+F238+F239</f>
        <v>8099</v>
      </c>
      <c r="G229" s="18">
        <f t="shared" si="7"/>
        <v>142411</v>
      </c>
    </row>
    <row r="230" spans="2:7" ht="35.25" customHeight="1" x14ac:dyDescent="0.25">
      <c r="B230" s="13">
        <f t="shared" si="6"/>
        <v>218</v>
      </c>
      <c r="C230" s="24" t="s">
        <v>99</v>
      </c>
      <c r="D230" s="17" t="s">
        <v>100</v>
      </c>
      <c r="E230" s="18">
        <v>133954</v>
      </c>
      <c r="F230" s="18">
        <f>F231+F232+F233+F234+F235+F236+F237</f>
        <v>8099</v>
      </c>
      <c r="G230" s="18">
        <f t="shared" si="7"/>
        <v>142053</v>
      </c>
    </row>
    <row r="231" spans="2:7" x14ac:dyDescent="0.25">
      <c r="B231" s="13">
        <f t="shared" si="6"/>
        <v>219</v>
      </c>
      <c r="C231" s="14" t="s">
        <v>39</v>
      </c>
      <c r="D231" s="14" t="s">
        <v>101</v>
      </c>
      <c r="E231" s="16">
        <v>114411</v>
      </c>
      <c r="F231" s="16">
        <v>7999</v>
      </c>
      <c r="G231" s="16">
        <f t="shared" si="7"/>
        <v>122410</v>
      </c>
    </row>
    <row r="232" spans="2:7" x14ac:dyDescent="0.25">
      <c r="B232" s="13">
        <f t="shared" si="6"/>
        <v>220</v>
      </c>
      <c r="C232" s="14" t="s">
        <v>31</v>
      </c>
      <c r="D232" s="14" t="s">
        <v>102</v>
      </c>
      <c r="E232" s="16">
        <v>15000</v>
      </c>
      <c r="F232" s="16"/>
      <c r="G232" s="16">
        <f t="shared" si="7"/>
        <v>15000</v>
      </c>
    </row>
    <row r="233" spans="2:7" x14ac:dyDescent="0.25">
      <c r="B233" s="13">
        <f t="shared" si="6"/>
        <v>221</v>
      </c>
      <c r="C233" s="14" t="s">
        <v>103</v>
      </c>
      <c r="D233" s="14" t="s">
        <v>130</v>
      </c>
      <c r="E233" s="16">
        <v>1500</v>
      </c>
      <c r="F233" s="16"/>
      <c r="G233" s="16">
        <f t="shared" si="7"/>
        <v>1500</v>
      </c>
    </row>
    <row r="234" spans="2:7" ht="31.5" x14ac:dyDescent="0.25">
      <c r="B234" s="13">
        <f t="shared" si="6"/>
        <v>222</v>
      </c>
      <c r="C234" s="1" t="s">
        <v>159</v>
      </c>
      <c r="D234" s="23" t="s">
        <v>161</v>
      </c>
      <c r="E234" s="16">
        <v>1000</v>
      </c>
      <c r="F234" s="16"/>
      <c r="G234" s="16">
        <f t="shared" si="7"/>
        <v>1000</v>
      </c>
    </row>
    <row r="235" spans="2:7" x14ac:dyDescent="0.25">
      <c r="B235" s="13">
        <f t="shared" si="6"/>
        <v>223</v>
      </c>
      <c r="C235" s="14" t="s">
        <v>32</v>
      </c>
      <c r="D235" s="14" t="s">
        <v>104</v>
      </c>
      <c r="E235" s="16">
        <v>100</v>
      </c>
      <c r="F235" s="16">
        <v>100</v>
      </c>
      <c r="G235" s="16">
        <f t="shared" si="7"/>
        <v>200</v>
      </c>
    </row>
    <row r="236" spans="2:7" ht="36.75" customHeight="1" x14ac:dyDescent="0.25">
      <c r="B236" s="13">
        <f t="shared" si="6"/>
        <v>224</v>
      </c>
      <c r="C236" s="1" t="s">
        <v>199</v>
      </c>
      <c r="D236" s="14" t="s">
        <v>200</v>
      </c>
      <c r="E236" s="16">
        <v>1673.76</v>
      </c>
      <c r="F236" s="16"/>
      <c r="G236" s="16">
        <f t="shared" si="7"/>
        <v>1673.76</v>
      </c>
    </row>
    <row r="237" spans="2:7" ht="30" customHeight="1" x14ac:dyDescent="0.25">
      <c r="B237" s="13">
        <f t="shared" si="6"/>
        <v>225</v>
      </c>
      <c r="C237" s="1" t="s">
        <v>204</v>
      </c>
      <c r="D237" s="14" t="s">
        <v>200</v>
      </c>
      <c r="E237" s="16">
        <v>269.24</v>
      </c>
      <c r="F237" s="16"/>
      <c r="G237" s="16">
        <f t="shared" si="7"/>
        <v>269.24</v>
      </c>
    </row>
    <row r="238" spans="2:7" ht="30" customHeight="1" x14ac:dyDescent="0.25">
      <c r="B238" s="13">
        <f t="shared" si="6"/>
        <v>226</v>
      </c>
      <c r="C238" s="24" t="s">
        <v>271</v>
      </c>
      <c r="D238" s="17" t="s">
        <v>272</v>
      </c>
      <c r="E238" s="18">
        <v>150</v>
      </c>
      <c r="F238" s="18">
        <v>80</v>
      </c>
      <c r="G238" s="18">
        <f t="shared" si="7"/>
        <v>230</v>
      </c>
    </row>
    <row r="239" spans="2:7" ht="30" customHeight="1" x14ac:dyDescent="0.25">
      <c r="B239" s="13">
        <f t="shared" ref="B239:B243" si="8">B238+1</f>
        <v>227</v>
      </c>
      <c r="C239" s="24" t="s">
        <v>270</v>
      </c>
      <c r="D239" s="17" t="s">
        <v>273</v>
      </c>
      <c r="E239" s="18">
        <v>208</v>
      </c>
      <c r="F239" s="18">
        <v>-80</v>
      </c>
      <c r="G239" s="18">
        <f t="shared" si="7"/>
        <v>128</v>
      </c>
    </row>
    <row r="240" spans="2:7" ht="21.75" customHeight="1" x14ac:dyDescent="0.25">
      <c r="B240" s="13">
        <f t="shared" si="8"/>
        <v>228</v>
      </c>
      <c r="C240" s="24" t="s">
        <v>105</v>
      </c>
      <c r="D240" s="17" t="s">
        <v>106</v>
      </c>
      <c r="E240" s="18">
        <v>17106.09</v>
      </c>
      <c r="F240" s="18">
        <f>F241+F242</f>
        <v>1425</v>
      </c>
      <c r="G240" s="18">
        <f t="shared" si="7"/>
        <v>18531.09</v>
      </c>
    </row>
    <row r="241" spans="2:7" x14ac:dyDescent="0.25">
      <c r="B241" s="13">
        <f t="shared" si="8"/>
        <v>229</v>
      </c>
      <c r="C241" s="17" t="s">
        <v>174</v>
      </c>
      <c r="D241" s="17" t="s">
        <v>160</v>
      </c>
      <c r="E241" s="18">
        <v>7370.65</v>
      </c>
      <c r="F241" s="16"/>
      <c r="G241" s="18">
        <f t="shared" si="7"/>
        <v>7370.65</v>
      </c>
    </row>
    <row r="242" spans="2:7" x14ac:dyDescent="0.25">
      <c r="B242" s="13">
        <f t="shared" si="8"/>
        <v>230</v>
      </c>
      <c r="C242" s="17" t="s">
        <v>134</v>
      </c>
      <c r="D242" s="17" t="s">
        <v>107</v>
      </c>
      <c r="E242" s="18">
        <v>9735.44</v>
      </c>
      <c r="F242" s="18">
        <v>1425</v>
      </c>
      <c r="G242" s="18">
        <f t="shared" si="7"/>
        <v>11160.44</v>
      </c>
    </row>
    <row r="243" spans="2:7" ht="17.25" customHeight="1" x14ac:dyDescent="0.25">
      <c r="B243" s="13">
        <f t="shared" si="8"/>
        <v>231</v>
      </c>
      <c r="C243" s="24" t="s">
        <v>113</v>
      </c>
      <c r="D243" s="17" t="s">
        <v>114</v>
      </c>
      <c r="E243" s="18">
        <v>128336.11</v>
      </c>
      <c r="F243" s="16"/>
      <c r="G243" s="18">
        <f t="shared" si="7"/>
        <v>128336.11</v>
      </c>
    </row>
    <row r="244" spans="2:7" ht="52.5" customHeight="1" x14ac:dyDescent="0.25">
      <c r="B244" s="13">
        <f t="shared" ref="B244:B268" si="9">B243+1</f>
        <v>232</v>
      </c>
      <c r="C244" s="24" t="s">
        <v>185</v>
      </c>
      <c r="D244" s="17" t="s">
        <v>142</v>
      </c>
      <c r="E244" s="18">
        <v>128336.11</v>
      </c>
      <c r="F244" s="16"/>
      <c r="G244" s="18">
        <f t="shared" si="7"/>
        <v>128336.11</v>
      </c>
    </row>
    <row r="245" spans="2:7" ht="33.75" customHeight="1" x14ac:dyDescent="0.25">
      <c r="B245" s="13">
        <f t="shared" si="9"/>
        <v>233</v>
      </c>
      <c r="C245" s="24" t="s">
        <v>108</v>
      </c>
      <c r="D245" s="17" t="s">
        <v>109</v>
      </c>
      <c r="E245" s="18">
        <v>6101.58</v>
      </c>
      <c r="F245" s="18">
        <f>F246</f>
        <v>6000</v>
      </c>
      <c r="G245" s="18">
        <f t="shared" si="7"/>
        <v>12101.58</v>
      </c>
    </row>
    <row r="246" spans="2:7" ht="20.25" customHeight="1" x14ac:dyDescent="0.25">
      <c r="B246" s="13">
        <f t="shared" si="9"/>
        <v>234</v>
      </c>
      <c r="C246" s="24" t="s">
        <v>222</v>
      </c>
      <c r="D246" s="17" t="s">
        <v>136</v>
      </c>
      <c r="E246" s="18">
        <v>6101.58</v>
      </c>
      <c r="F246" s="18">
        <v>6000</v>
      </c>
      <c r="G246" s="18">
        <f t="shared" si="7"/>
        <v>12101.58</v>
      </c>
    </row>
    <row r="247" spans="2:7" ht="20.25" customHeight="1" x14ac:dyDescent="0.25">
      <c r="B247" s="13">
        <f t="shared" si="9"/>
        <v>235</v>
      </c>
      <c r="C247" s="17" t="s">
        <v>251</v>
      </c>
      <c r="D247" s="17" t="s">
        <v>252</v>
      </c>
      <c r="E247" s="18">
        <v>295</v>
      </c>
      <c r="F247" s="16"/>
      <c r="G247" s="18">
        <f t="shared" si="7"/>
        <v>295</v>
      </c>
    </row>
    <row r="248" spans="2:7" ht="20.25" customHeight="1" x14ac:dyDescent="0.25">
      <c r="B248" s="13">
        <f t="shared" si="9"/>
        <v>236</v>
      </c>
      <c r="C248" s="14" t="s">
        <v>31</v>
      </c>
      <c r="D248" s="14" t="s">
        <v>253</v>
      </c>
      <c r="E248" s="16">
        <v>295</v>
      </c>
      <c r="F248" s="16"/>
      <c r="G248" s="16">
        <f t="shared" si="7"/>
        <v>295</v>
      </c>
    </row>
    <row r="249" spans="2:7" ht="21.75" customHeight="1" x14ac:dyDescent="0.25">
      <c r="B249" s="13">
        <f t="shared" si="9"/>
        <v>237</v>
      </c>
      <c r="C249" s="17" t="s">
        <v>110</v>
      </c>
      <c r="D249" s="17" t="s">
        <v>111</v>
      </c>
      <c r="E249" s="18">
        <v>429049.98</v>
      </c>
      <c r="F249" s="18">
        <f>F250+F253+F254+F255+F256+F257+F258+F259+F260+F261+F262+F263+F264+F265+F266</f>
        <v>13409</v>
      </c>
      <c r="G249" s="18">
        <f t="shared" si="7"/>
        <v>442458.98</v>
      </c>
    </row>
    <row r="250" spans="2:7" ht="21.75" customHeight="1" x14ac:dyDescent="0.25">
      <c r="B250" s="13">
        <f t="shared" si="9"/>
        <v>238</v>
      </c>
      <c r="C250" s="17" t="s">
        <v>138</v>
      </c>
      <c r="D250" s="17" t="s">
        <v>111</v>
      </c>
      <c r="E250" s="18">
        <v>75071</v>
      </c>
      <c r="F250" s="18">
        <f>F251+F252</f>
        <v>13409</v>
      </c>
      <c r="G250" s="18">
        <f t="shared" si="7"/>
        <v>88480</v>
      </c>
    </row>
    <row r="251" spans="2:7" x14ac:dyDescent="0.25">
      <c r="B251" s="13">
        <f t="shared" si="9"/>
        <v>239</v>
      </c>
      <c r="C251" s="14" t="s">
        <v>31</v>
      </c>
      <c r="D251" s="14" t="s">
        <v>139</v>
      </c>
      <c r="E251" s="16">
        <v>62571</v>
      </c>
      <c r="F251" s="16">
        <v>10909</v>
      </c>
      <c r="G251" s="16">
        <f t="shared" si="7"/>
        <v>73480</v>
      </c>
    </row>
    <row r="252" spans="2:7" x14ac:dyDescent="0.25">
      <c r="B252" s="13">
        <f t="shared" si="9"/>
        <v>240</v>
      </c>
      <c r="C252" s="14" t="s">
        <v>32</v>
      </c>
      <c r="D252" s="14" t="s">
        <v>162</v>
      </c>
      <c r="E252" s="16">
        <v>12500</v>
      </c>
      <c r="F252" s="16">
        <v>2500</v>
      </c>
      <c r="G252" s="16">
        <f t="shared" si="7"/>
        <v>15000</v>
      </c>
    </row>
    <row r="253" spans="2:7" ht="107.45" customHeight="1" x14ac:dyDescent="0.25">
      <c r="B253" s="13">
        <f t="shared" si="9"/>
        <v>241</v>
      </c>
      <c r="C253" s="36" t="s">
        <v>186</v>
      </c>
      <c r="D253" s="17" t="s">
        <v>153</v>
      </c>
      <c r="E253" s="18">
        <v>110956.23</v>
      </c>
      <c r="F253" s="16"/>
      <c r="G253" s="18">
        <f t="shared" si="7"/>
        <v>110956.23</v>
      </c>
    </row>
    <row r="254" spans="2:7" ht="94.9" customHeight="1" x14ac:dyDescent="0.25">
      <c r="B254" s="13">
        <f t="shared" si="9"/>
        <v>242</v>
      </c>
      <c r="C254" s="36" t="s">
        <v>187</v>
      </c>
      <c r="D254" s="17" t="s">
        <v>153</v>
      </c>
      <c r="E254" s="18">
        <v>50554.659999999996</v>
      </c>
      <c r="F254" s="16"/>
      <c r="G254" s="18">
        <f t="shared" si="7"/>
        <v>50554.659999999996</v>
      </c>
    </row>
    <row r="255" spans="2:7" ht="105" customHeight="1" x14ac:dyDescent="0.25">
      <c r="B255" s="13">
        <f t="shared" si="9"/>
        <v>243</v>
      </c>
      <c r="C255" s="36" t="s">
        <v>188</v>
      </c>
      <c r="D255" s="17" t="s">
        <v>153</v>
      </c>
      <c r="E255" s="18">
        <v>89833</v>
      </c>
      <c r="F255" s="16"/>
      <c r="G255" s="18">
        <f t="shared" si="7"/>
        <v>89833</v>
      </c>
    </row>
    <row r="256" spans="2:7" ht="71.25" customHeight="1" x14ac:dyDescent="0.25">
      <c r="B256" s="13">
        <f t="shared" si="9"/>
        <v>244</v>
      </c>
      <c r="C256" s="36" t="s">
        <v>189</v>
      </c>
      <c r="D256" s="17" t="s">
        <v>153</v>
      </c>
      <c r="E256" s="18">
        <v>32138.21</v>
      </c>
      <c r="F256" s="16"/>
      <c r="G256" s="18">
        <f t="shared" si="7"/>
        <v>32138.21</v>
      </c>
    </row>
    <row r="257" spans="2:7" ht="66" customHeight="1" x14ac:dyDescent="0.25">
      <c r="B257" s="13">
        <f t="shared" si="9"/>
        <v>245</v>
      </c>
      <c r="C257" s="36" t="s">
        <v>190</v>
      </c>
      <c r="D257" s="17" t="s">
        <v>153</v>
      </c>
      <c r="E257" s="18">
        <v>25917.34</v>
      </c>
      <c r="F257" s="16"/>
      <c r="G257" s="18">
        <f t="shared" si="7"/>
        <v>25917.34</v>
      </c>
    </row>
    <row r="258" spans="2:7" ht="75" customHeight="1" x14ac:dyDescent="0.25">
      <c r="B258" s="13">
        <f t="shared" si="9"/>
        <v>246</v>
      </c>
      <c r="C258" s="36" t="s">
        <v>191</v>
      </c>
      <c r="D258" s="17" t="s">
        <v>153</v>
      </c>
      <c r="E258" s="18">
        <v>10780</v>
      </c>
      <c r="F258" s="16"/>
      <c r="G258" s="18">
        <f t="shared" si="7"/>
        <v>10780</v>
      </c>
    </row>
    <row r="259" spans="2:7" ht="78.75" x14ac:dyDescent="0.25">
      <c r="B259" s="13">
        <f t="shared" si="9"/>
        <v>247</v>
      </c>
      <c r="C259" s="36" t="s">
        <v>192</v>
      </c>
      <c r="D259" s="17" t="s">
        <v>153</v>
      </c>
      <c r="E259" s="18">
        <v>16170</v>
      </c>
      <c r="F259" s="16"/>
      <c r="G259" s="18">
        <f t="shared" si="7"/>
        <v>16170</v>
      </c>
    </row>
    <row r="260" spans="2:7" ht="63" x14ac:dyDescent="0.25">
      <c r="B260" s="13">
        <f t="shared" si="9"/>
        <v>248</v>
      </c>
      <c r="C260" s="37" t="s">
        <v>193</v>
      </c>
      <c r="D260" s="17" t="s">
        <v>153</v>
      </c>
      <c r="E260" s="18">
        <v>3234</v>
      </c>
      <c r="F260" s="16"/>
      <c r="G260" s="18">
        <f t="shared" si="7"/>
        <v>3234</v>
      </c>
    </row>
    <row r="261" spans="2:7" ht="73.5" customHeight="1" x14ac:dyDescent="0.25">
      <c r="B261" s="13">
        <f t="shared" si="9"/>
        <v>249</v>
      </c>
      <c r="C261" s="36" t="s">
        <v>194</v>
      </c>
      <c r="D261" s="17" t="s">
        <v>153</v>
      </c>
      <c r="E261" s="18">
        <v>1906.56</v>
      </c>
      <c r="F261" s="16"/>
      <c r="G261" s="18">
        <f t="shared" si="7"/>
        <v>1906.56</v>
      </c>
    </row>
    <row r="262" spans="2:7" ht="63.75" customHeight="1" x14ac:dyDescent="0.25">
      <c r="B262" s="13">
        <f t="shared" si="9"/>
        <v>250</v>
      </c>
      <c r="C262" s="36" t="s">
        <v>195</v>
      </c>
      <c r="D262" s="17" t="s">
        <v>153</v>
      </c>
      <c r="E262" s="18">
        <v>4996.04</v>
      </c>
      <c r="F262" s="16"/>
      <c r="G262" s="18">
        <f t="shared" si="7"/>
        <v>4996.04</v>
      </c>
    </row>
    <row r="263" spans="2:7" ht="76.150000000000006" customHeight="1" x14ac:dyDescent="0.25">
      <c r="B263" s="13">
        <f t="shared" si="9"/>
        <v>251</v>
      </c>
      <c r="C263" s="36" t="s">
        <v>196</v>
      </c>
      <c r="D263" s="17" t="s">
        <v>153</v>
      </c>
      <c r="E263" s="18">
        <v>1151.8800000000001</v>
      </c>
      <c r="F263" s="16"/>
      <c r="G263" s="18">
        <f t="shared" si="7"/>
        <v>1151.8800000000001</v>
      </c>
    </row>
    <row r="264" spans="2:7" ht="58.9" customHeight="1" x14ac:dyDescent="0.25">
      <c r="B264" s="13">
        <f t="shared" si="9"/>
        <v>252</v>
      </c>
      <c r="C264" s="36" t="s">
        <v>197</v>
      </c>
      <c r="D264" s="17" t="s">
        <v>153</v>
      </c>
      <c r="E264" s="18">
        <v>685.06</v>
      </c>
      <c r="F264" s="16"/>
      <c r="G264" s="18">
        <f t="shared" si="7"/>
        <v>685.06</v>
      </c>
    </row>
    <row r="265" spans="2:7" x14ac:dyDescent="0.25">
      <c r="B265" s="13">
        <f t="shared" si="9"/>
        <v>253</v>
      </c>
      <c r="C265" s="24" t="s">
        <v>224</v>
      </c>
      <c r="D265" s="17" t="s">
        <v>147</v>
      </c>
      <c r="E265" s="18">
        <v>2137</v>
      </c>
      <c r="F265" s="16"/>
      <c r="G265" s="18">
        <f t="shared" si="7"/>
        <v>2137</v>
      </c>
    </row>
    <row r="266" spans="2:7" x14ac:dyDescent="0.25">
      <c r="B266" s="13">
        <f t="shared" si="9"/>
        <v>254</v>
      </c>
      <c r="C266" s="24" t="s">
        <v>223</v>
      </c>
      <c r="D266" s="17" t="s">
        <v>225</v>
      </c>
      <c r="E266" s="18">
        <v>3519</v>
      </c>
      <c r="F266" s="16"/>
      <c r="G266" s="18">
        <f t="shared" si="7"/>
        <v>3519</v>
      </c>
    </row>
    <row r="267" spans="2:7" x14ac:dyDescent="0.25">
      <c r="B267" s="13">
        <f t="shared" si="9"/>
        <v>255</v>
      </c>
      <c r="C267" s="32" t="s">
        <v>155</v>
      </c>
      <c r="D267" s="32" t="s">
        <v>156</v>
      </c>
      <c r="E267" s="18">
        <v>3392.52</v>
      </c>
      <c r="F267" s="16"/>
      <c r="G267" s="18">
        <f t="shared" si="7"/>
        <v>3392.52</v>
      </c>
    </row>
    <row r="268" spans="2:7" x14ac:dyDescent="0.25">
      <c r="B268" s="13">
        <f t="shared" si="9"/>
        <v>256</v>
      </c>
      <c r="C268" s="38" t="s">
        <v>201</v>
      </c>
      <c r="D268" s="38" t="s">
        <v>157</v>
      </c>
      <c r="E268" s="18">
        <v>3392.52</v>
      </c>
      <c r="F268" s="16"/>
      <c r="G268" s="18">
        <f t="shared" si="7"/>
        <v>3392.52</v>
      </c>
    </row>
    <row r="269" spans="2:7" x14ac:dyDescent="0.25">
      <c r="B269" s="45"/>
      <c r="C269" s="40"/>
      <c r="D269" s="40"/>
      <c r="E269" s="46"/>
      <c r="F269" s="46"/>
    </row>
    <row r="270" spans="2:7" x14ac:dyDescent="0.25">
      <c r="B270" s="45"/>
      <c r="C270" s="40"/>
      <c r="D270" s="40"/>
      <c r="E270" s="19"/>
    </row>
    <row r="271" spans="2:7" x14ac:dyDescent="0.25">
      <c r="B271" s="39"/>
      <c r="C271" s="40"/>
      <c r="D271" s="40"/>
      <c r="E271" s="19"/>
    </row>
    <row r="272" spans="2:7" x14ac:dyDescent="0.25">
      <c r="B272" s="27"/>
      <c r="C272" s="28" t="s">
        <v>243</v>
      </c>
      <c r="D272" s="55" t="s">
        <v>244</v>
      </c>
      <c r="E272" s="55"/>
    </row>
    <row r="273" spans="2:6" x14ac:dyDescent="0.25">
      <c r="B273" s="27"/>
      <c r="C273" s="42"/>
      <c r="D273" s="56" t="s">
        <v>246</v>
      </c>
      <c r="E273" s="56"/>
      <c r="F273" s="56"/>
    </row>
    <row r="274" spans="2:6" x14ac:dyDescent="0.25">
      <c r="B274" s="27"/>
      <c r="C274" s="29" t="s">
        <v>245</v>
      </c>
      <c r="D274" s="55" t="s">
        <v>247</v>
      </c>
      <c r="E274" s="55"/>
    </row>
    <row r="275" spans="2:6" x14ac:dyDescent="0.25">
      <c r="B275" s="30"/>
      <c r="C275" s="30"/>
      <c r="D275" s="30"/>
    </row>
    <row r="276" spans="2:6" x14ac:dyDescent="0.25">
      <c r="B276" s="3"/>
      <c r="C276" s="4"/>
      <c r="D276" s="5"/>
    </row>
    <row r="277" spans="2:6" x14ac:dyDescent="0.25">
      <c r="B277" s="3"/>
      <c r="C277" s="48"/>
      <c r="D277" s="48"/>
    </row>
    <row r="278" spans="2:6" x14ac:dyDescent="0.25">
      <c r="B278" s="3"/>
      <c r="C278" s="4"/>
      <c r="D278" s="5"/>
    </row>
  </sheetData>
  <mergeCells count="18">
    <mergeCell ref="G9:G12"/>
    <mergeCell ref="D1:E1"/>
    <mergeCell ref="D2:E2"/>
    <mergeCell ref="B1:C1"/>
    <mergeCell ref="B2:C2"/>
    <mergeCell ref="B3:C3"/>
    <mergeCell ref="C6:F6"/>
    <mergeCell ref="F1:G1"/>
    <mergeCell ref="F2:G2"/>
    <mergeCell ref="C277:D277"/>
    <mergeCell ref="D9:D12"/>
    <mergeCell ref="B9:B12"/>
    <mergeCell ref="C9:C12"/>
    <mergeCell ref="E9:E12"/>
    <mergeCell ref="D272:E272"/>
    <mergeCell ref="D274:E274"/>
    <mergeCell ref="D273:F273"/>
    <mergeCell ref="F9:F12"/>
  </mergeCells>
  <phoneticPr fontId="0" type="noConversion"/>
  <pageMargins left="0.23622047244094491" right="0.23622047244094491" top="0.55118110236220474" bottom="0.35433070866141736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2020-05-25T11:35:27Z</cp:lastPrinted>
  <dcterms:created xsi:type="dcterms:W3CDTF">2011-02-07T14:42:14Z</dcterms:created>
  <dcterms:modified xsi:type="dcterms:W3CDTF">2020-07-31T05:14:58Z</dcterms:modified>
</cp:coreProperties>
</file>