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3\1_sedinta_ordinara_31_ianuarie_2023\hotarari_alb_negru\"/>
    </mc:Choice>
  </mc:AlternateContent>
  <xr:revisionPtr revIDLastSave="0" documentId="13_ncr:1_{7E0B8E0A-94D7-4AD8-834D-0553C786600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D56" i="2" l="1"/>
  <c r="D59" i="2"/>
  <c r="D104" i="2"/>
  <c r="D235" i="2"/>
  <c r="D50" i="2"/>
  <c r="D149" i="2"/>
  <c r="D148" i="2" s="1"/>
  <c r="D120" i="2"/>
  <c r="D47" i="2"/>
  <c r="D52" i="2"/>
  <c r="D55" i="2"/>
  <c r="D241" i="2"/>
  <c r="D54" i="2"/>
  <c r="D46" i="2"/>
  <c r="D221" i="2"/>
  <c r="D219" i="2"/>
  <c r="D217" i="2"/>
  <c r="D214" i="2"/>
  <c r="D16" i="2"/>
  <c r="D15" i="2" s="1"/>
  <c r="D110" i="2"/>
  <c r="D53" i="2"/>
  <c r="D177" i="2"/>
  <c r="D161" i="2"/>
  <c r="D134" i="2"/>
  <c r="D130" i="2"/>
  <c r="D126" i="2"/>
  <c r="D115" i="2"/>
  <c r="D100" i="2"/>
  <c r="D96" i="2"/>
  <c r="D91" i="2"/>
  <c r="D66" i="2"/>
  <c r="D216" i="2" l="1"/>
  <c r="D49" i="2"/>
  <c r="D199" i="2" l="1"/>
  <c r="D193" i="2"/>
  <c r="D188" i="2"/>
  <c r="D183" i="2"/>
  <c r="D70" i="2"/>
  <c r="D39" i="2"/>
  <c r="D43" i="2" s="1"/>
  <c r="D57" i="2" l="1"/>
  <c r="D51" i="2"/>
  <c r="D48" i="2"/>
  <c r="D245" i="2" l="1"/>
  <c r="D244" i="2" s="1"/>
  <c r="D260" i="2"/>
  <c r="D239" i="2"/>
  <c r="D227" i="2"/>
  <c r="D226" i="2" s="1"/>
  <c r="D212" i="2"/>
  <c r="D211" i="2" s="1"/>
  <c r="D208" i="2"/>
  <c r="D207" i="2" s="1"/>
  <c r="D204" i="2"/>
  <c r="D203" i="2" s="1"/>
  <c r="D198" i="2"/>
  <c r="D192" i="2"/>
  <c r="D187" i="2"/>
  <c r="D182" i="2"/>
  <c r="D176" i="2"/>
  <c r="D172" i="2"/>
  <c r="D171" i="2" s="1"/>
  <c r="D167" i="2"/>
  <c r="D166" i="2" s="1"/>
  <c r="D160" i="2"/>
  <c r="D140" i="2"/>
  <c r="D138" i="2"/>
  <c r="D87" i="2"/>
  <c r="D86" i="2" s="1"/>
  <c r="D84" i="2"/>
  <c r="D83" i="2" s="1"/>
  <c r="D79" i="2"/>
  <c r="D77" i="2"/>
  <c r="D74" i="2"/>
  <c r="D65" i="2"/>
  <c r="D58" i="2"/>
  <c r="D64" i="2" l="1"/>
  <c r="D159" i="2"/>
  <c r="D158" i="2" s="1"/>
  <c r="D90" i="2"/>
  <c r="D89" i="2" s="1"/>
  <c r="D45" i="2" l="1"/>
  <c r="A13" i="2"/>
  <c r="A14" i="2" s="1"/>
  <c r="A15" i="2" s="1"/>
  <c r="A16" i="2" s="1"/>
  <c r="A17" i="2" s="1"/>
  <c r="A18" i="2" s="1"/>
  <c r="A19" i="2" l="1"/>
  <c r="A20" i="2" l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l="1"/>
  <c r="A34" i="2" s="1"/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l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l="1"/>
  <c r="A95" i="2" s="1"/>
  <c r="A96" i="2" s="1"/>
  <c r="A97" i="2" l="1"/>
  <c r="A98" i="2" s="1"/>
  <c r="A99" i="2" s="1"/>
  <c r="A100" i="2" s="1"/>
  <c r="A101" i="2" s="1"/>
  <c r="A102" i="2" s="1"/>
  <c r="A103" i="2" l="1"/>
  <c r="A104" i="2" s="1"/>
  <c r="A105" i="2" s="1"/>
  <c r="A106" i="2" s="1"/>
  <c r="A107" i="2" l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l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l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l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l="1"/>
  <c r="A215" i="2" s="1"/>
  <c r="A216" i="2" s="1"/>
  <c r="A217" i="2" l="1"/>
  <c r="A218" i="2" s="1"/>
  <c r="A219" i="2" s="1"/>
  <c r="A220" i="2" s="1"/>
  <c r="A221" i="2" l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l="1"/>
  <c r="A239" i="2" s="1"/>
  <c r="A240" i="2" s="1"/>
  <c r="A241" i="2" s="1"/>
  <c r="A242" i="2" s="1"/>
  <c r="A243" i="2" l="1"/>
  <c r="A244" i="2" s="1"/>
  <c r="A245" i="2" s="1"/>
  <c r="A246" i="2" l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</calcChain>
</file>

<file path=xl/sharedStrings.xml><?xml version="1.0" encoding="utf-8"?>
<sst xmlns="http://schemas.openxmlformats.org/spreadsheetml/2006/main" count="501" uniqueCount="251">
  <si>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</si>
  <si>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</si>
  <si>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</si>
  <si>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</si>
  <si>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</si>
  <si>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</si>
  <si>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</si>
  <si>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</si>
  <si>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</si>
  <si>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</si>
  <si>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</si>
  <si>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</si>
  <si>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</si>
  <si>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</si>
  <si>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</si>
  <si>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</si>
  <si>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</si>
  <si>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</si>
  <si>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</si>
  <si>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</si>
  <si>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</si>
  <si>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</si>
  <si>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</si>
  <si>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</si>
  <si>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</si>
  <si>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</si>
  <si>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</si>
  <si>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</si>
  <si>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</si>
  <si>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</si>
  <si>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</si>
  <si>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</si>
  <si>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</si>
  <si>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</si>
  <si>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</si>
  <si>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</si>
  <si>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</si>
  <si>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</si>
  <si>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</si>
  <si>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</si>
  <si>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</si>
  <si>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</si>
  <si>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</si>
  <si>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</si>
  <si>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</si>
  <si>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</si>
  <si>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</si>
  <si>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</si>
  <si>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</si>
  <si>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</si>
  <si>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</si>
  <si>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</si>
  <si>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</si>
  <si>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</si>
  <si>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</si>
  <si>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</si>
  <si>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</si>
  <si>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</si>
  <si>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</si>
  <si>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</si>
  <si>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</si>
  <si>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</si>
  <si>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</si>
  <si>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</si>
  <si>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</si>
  <si>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</si>
  <si>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</si>
  <si>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</si>
  <si>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</si>
  <si>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</si>
  <si>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</si>
  <si>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</si>
  <si>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</si>
  <si>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</si>
  <si>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</si>
  <si>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</si>
  <si>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</si>
  <si>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</si>
  <si>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</si>
  <si>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</si>
  <si>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</si>
  <si>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</si>
  <si>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</si>
  <si>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</si>
  <si>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</si>
  <si>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</si>
  <si>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</si>
  <si>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</si>
  <si>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</si>
  <si>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</si>
  <si>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</si>
  <si>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</si>
  <si>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</si>
  <si>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</si>
  <si>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</si>
  <si>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</si>
  <si>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</si>
  <si>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</si>
  <si>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</si>
  <si>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</si>
  <si>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80 02 ACŢIUNI GENERALE ECONOMICE</t>
  </si>
  <si>
    <t>80 02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</si>
  <si>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</si>
  <si>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</si>
  <si>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</si>
  <si>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</si>
  <si>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</si>
  <si>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</si>
  <si>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</si>
  <si>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</si>
  <si>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</si>
  <si>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</si>
  <si>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</si>
  <si>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</si>
  <si>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</si>
  <si>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</si>
  <si>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</si>
  <si>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</si>
  <si>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</si>
  <si>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</si>
  <si>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</si>
  <si>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</si>
  <si>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</si>
  <si>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</si>
  <si>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</si>
  <si>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</si>
  <si>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</si>
  <si>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80 02 70</t>
  </si>
  <si>
    <t>STPS</t>
  </si>
  <si>
    <t xml:space="preserve"> CJC- D. A. D. P. P.</t>
  </si>
  <si>
    <t>84 02 20</t>
  </si>
  <si>
    <t>33 02</t>
  </si>
  <si>
    <t>Venituri din prestări de servicii şi alte activităţi</t>
  </si>
  <si>
    <t>74 02 58</t>
  </si>
  <si>
    <t>Proiecte FEN 2014-2020</t>
  </si>
  <si>
    <t>Sume defalcate din TVA pt cămine persoane vârstnice</t>
  </si>
  <si>
    <t>TOTAL CHELTUIELI, din care:</t>
  </si>
  <si>
    <t>Asistență socială</t>
  </si>
  <si>
    <t>84 02  30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</si>
  <si>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</si>
  <si>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</si>
  <si>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</si>
  <si>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</si>
  <si>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</si>
  <si>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</si>
  <si>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</si>
  <si>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</si>
  <si>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</si>
  <si>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</si>
  <si>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</si>
  <si>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</si>
  <si>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</si>
  <si>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</si>
  <si>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</si>
  <si>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</si>
  <si>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</si>
  <si>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>66.02.58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</si>
  <si>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</si>
  <si>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</si>
  <si>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</si>
  <si>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</si>
  <si>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</si>
  <si>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</si>
  <si>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</si>
  <si>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</si>
  <si>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</si>
  <si>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</si>
  <si>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</si>
  <si>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</si>
  <si>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</si>
  <si>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</si>
  <si>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</si>
  <si>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</si>
  <si>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</si>
  <si>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3 Modernizarea și reabilitarea Traseului Județean 3 format din sectoare de drum ale DJ 161H, DJ150, DJ 161A și DJ 151C 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</si>
  <si>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</si>
  <si>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</si>
  <si>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6 Modernizarea și reabilitarea Traseului Județean 6 format din sectoare de drum ale DJ 109B si DJ 109D,  parte a Traseului Regional Transilvania de Nord (POR 2014-2020)</t>
  </si>
  <si>
    <t>7 Modernizarea și reabilitarea Traseului Județean 7 format din sectoare de drum ale DJ 161C,  parte a Traseului Regional Transilvania de Nord (POR 2014-2020)</t>
  </si>
  <si>
    <t xml:space="preserve">Proiect FEN-TEAM-UP Progres în calitatea îngrijirii alternative a copiilor (FSE 5802-POCU) </t>
  </si>
  <si>
    <t>68.02.58</t>
  </si>
  <si>
    <t>Județul Cluj - SMART Territory</t>
  </si>
  <si>
    <t>66 02 58</t>
  </si>
  <si>
    <t>Proiect FEN-Venus-Împreună pentru o viață în siguranță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</si>
  <si>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</si>
  <si>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</si>
  <si>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</si>
  <si>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</si>
  <si>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</si>
  <si>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</si>
  <si>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</si>
  <si>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</si>
  <si>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</si>
  <si>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</si>
  <si>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CJC- RATA CREDIT</t>
  </si>
  <si>
    <t>CJC-DOBANDA CREDIT</t>
  </si>
  <si>
    <t>84 02 81</t>
  </si>
  <si>
    <t>Rambursari de credite</t>
  </si>
  <si>
    <t>Subvenţii de la alte administraţii</t>
  </si>
  <si>
    <t>43 02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</si>
  <si>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</si>
  <si>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</si>
  <si>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</si>
  <si>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</si>
  <si>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</si>
  <si>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</si>
  <si>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</si>
  <si>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</si>
  <si>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</si>
  <si>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</si>
  <si>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 xml:space="preserve">CJC-Proiect Restaurarea anvelopei Palatului Reduta, Muzeul Etnografic al Transilvaniei, CJC partener </t>
  </si>
  <si>
    <t>Fond rezervă</t>
  </si>
  <si>
    <t>Sume defalcate din TVA-Burse învățământ special</t>
  </si>
  <si>
    <t>36 02 47</t>
  </si>
  <si>
    <t>Alte cheltuieli-Burse elevi</t>
  </si>
  <si>
    <t>65 02 59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</si>
  <si>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</si>
  <si>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</si>
  <si>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</si>
  <si>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</si>
  <si>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</si>
  <si>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</si>
  <si>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</si>
  <si>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</si>
  <si>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</si>
  <si>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Cluj Arena</t>
  </si>
  <si>
    <t>80 02 55F</t>
  </si>
  <si>
    <t>Cresterea sigurantei pacientilor spitalelor din municipiul Cluj-Napoca, care utilizează fluide medicale</t>
  </si>
  <si>
    <t>CJC- Cofinantare proiect FEN Compania de apă</t>
  </si>
  <si>
    <t>70 02 58</t>
  </si>
  <si>
    <t xml:space="preserve"> BUGET  2023</t>
  </si>
  <si>
    <t>11 02 06</t>
  </si>
  <si>
    <t>Sume defalcate din TVA pt echilibrarea bugetelor locale- Modernizare si echilibrare Traseu judetean nr. 4 format din sectoarele de drum DJ 107P si DJ 107N, parte a Traseului Regional Transilvania Nord</t>
  </si>
  <si>
    <t>Centrul Scolar Miron Ionescu</t>
  </si>
  <si>
    <t>Proiect FEN</t>
  </si>
  <si>
    <t>Excedent 31.12.2022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</si>
  <si>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</si>
  <si>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</si>
  <si>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</si>
  <si>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 xml:space="preserve">    BUGETUL LOCAL  AL JUDEŢULUI CLUJ PE ANUL 2023 PE CAPITOLE, SUBCAPITOLE ȘI TITLURI </t>
  </si>
  <si>
    <t>Drumul Bistriței DJ 109</t>
  </si>
  <si>
    <t xml:space="preserve">Parc Industrial TETAROM IV </t>
  </si>
  <si>
    <t>Cresterea sigurantei pacientilor Spitalului Clinic de Pneumoftiziologie Leon Daniello din Cluj-Napoca</t>
  </si>
  <si>
    <t>Contrasemnează:</t>
  </si>
  <si>
    <t>SECRETAR GENERAL AL JUDEȚULUI</t>
  </si>
  <si>
    <t>SIMONA GACI</t>
  </si>
  <si>
    <t>CJC-cheltuieli de capital-Revitalizarea zonei parcului Etnografic National Romulus Vuia</t>
  </si>
  <si>
    <t>Sume defalcate din TVA-stimulent educațional învățământ special</t>
  </si>
  <si>
    <t>Alte venituri pt finanțarea secțiunii de dezvoltare(trageri din credit aprobate MFP pt  2023)</t>
  </si>
  <si>
    <t>Anexa nr. 2</t>
  </si>
  <si>
    <t>la Hotărârea nr. 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</si>
</sst>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</font>
    <font>
      <sz val="11"/>
      <name val="Montserrat Light"/>
    </font>
    <font>
      <b/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5" fontId="3" fillId="0" borderId="0" xfId="1" applyNumberFormat="1" applyFont="1" applyAlignment="1">
      <alignment horizontal="center" vertical="center"/>
    </xf>
    <xf numFmtId="14" fontId="3" fillId="0" borderId="0" xfId="1" applyNumberFormat="1" applyFont="1" applyAlignment="1">
      <alignment horizontal="left"/>
    </xf>
    <xf numFmtId="15" fontId="3" fillId="0" borderId="0" xfId="1" applyNumberFormat="1" applyFont="1"/>
    <xf numFmtId="0" fontId="3" fillId="0" borderId="0" xfId="0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/>
    <xf numFmtId="49" fontId="2" fillId="0" borderId="1" xfId="1" applyNumberFormat="1" applyFont="1" applyBorder="1" applyAlignment="1">
      <alignment horizontal="left"/>
    </xf>
    <xf numFmtId="4" fontId="2" fillId="0" borderId="1" xfId="0" applyNumberFormat="1" applyFont="1" applyBorder="1"/>
    <xf numFmtId="0" fontId="2" fillId="0" borderId="1" xfId="1" applyFont="1" applyBorder="1" applyAlignment="1">
      <alignment wrapText="1"/>
    </xf>
    <xf numFmtId="4" fontId="2" fillId="3" borderId="1" xfId="0" applyNumberFormat="1" applyFont="1" applyFill="1" applyBorder="1"/>
    <xf numFmtId="0" fontId="2" fillId="0" borderId="0" xfId="1" applyFont="1" applyAlignment="1">
      <alignment wrapText="1"/>
    </xf>
    <xf numFmtId="0" fontId="2" fillId="0" borderId="1" xfId="1" applyFont="1" applyBorder="1" applyAlignment="1">
      <alignment vertical="top" wrapText="1"/>
    </xf>
    <xf numFmtId="0" fontId="2" fillId="3" borderId="1" xfId="1" applyFont="1" applyFill="1" applyBorder="1" applyAlignment="1">
      <alignment wrapText="1"/>
    </xf>
    <xf numFmtId="4" fontId="2" fillId="0" borderId="0" xfId="0" applyNumberFormat="1" applyFont="1"/>
    <xf numFmtId="0" fontId="3" fillId="0" borderId="1" xfId="1" applyFont="1" applyBorder="1"/>
    <xf numFmtId="4" fontId="3" fillId="3" borderId="1" xfId="0" applyNumberFormat="1" applyFont="1" applyFill="1" applyBorder="1"/>
    <xf numFmtId="4" fontId="3" fillId="0" borderId="0" xfId="0" applyNumberFormat="1" applyFont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right"/>
    </xf>
    <xf numFmtId="0" fontId="2" fillId="3" borderId="0" xfId="0" applyFont="1" applyFill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9" fontId="2" fillId="0" borderId="0" xfId="0" applyNumberFormat="1" applyFont="1"/>
    <xf numFmtId="0" fontId="3" fillId="3" borderId="1" xfId="1" applyFont="1" applyFill="1" applyBorder="1"/>
    <xf numFmtId="0" fontId="3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906780</xdr:colOff>
      <xdr:row>0</xdr:row>
      <xdr:rowOff>45720</xdr:rowOff>
    </xdr:from>
    <xdr:to>
      <xdr:col>3</xdr:col>
      <xdr:colOff>575310</xdr:colOff>
      <xdr:row>0</xdr:row>
      <xdr:rowOff>769620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5E5BD67B-EDFC-EBA0-606C-5C9315F7E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" y="4572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9"/>
  <sheetViews>
    <sheetView tabSelected="1" view="pageLayout" zoomScaleNormal="100" workbookViewId="0">
      <selection sqref="A1:D1"/>
    </sheetView>
  </sheetViews>
  <sheetFormatPr defaultColWidth="9.109375" defaultRowHeight="16.8" x14ac:dyDescent="0.4"/>
  <cols>
    <col min="1" max="1" width="5.5546875" style="1" customWidth="1"/>
    <col min="2" max="2" width="60.88671875" style="2" customWidth="1"/>
    <col min="3" max="3" width="12" style="2" customWidth="1"/>
    <col min="4" max="4" width="25.6640625" style="2" customWidth="1"/>
    <col min="5" max="5" width="9.88671875" style="2" customWidth="1"/>
    <col min="6" max="6" width="14.5546875" style="2" customWidth="1"/>
    <col min="7" max="7" width="14.6640625" style="2" customWidth="1"/>
    <col min="8" max="8" width="11" style="2" customWidth="1"/>
    <col min="9" max="16384" width="9.109375" style="2"/>
  </cols>
  <sheetData>
    <row r="1" spans="1:4" ht="64.2" customHeight="1" x14ac:dyDescent="0.4">
      <c r="A1" s="41"/>
      <c r="B1" s="41"/>
      <c r="C1" s="41"/>
      <c r="D1" s="41"/>
    </row>
    <row r="2" spans="1:4" x14ac:dyDescent="0.4">
      <c r="A2" s="54"/>
      <c r="B2" s="54"/>
      <c r="C2" s="52"/>
      <c r="D2" s="52"/>
    </row>
    <row r="3" spans="1:4" x14ac:dyDescent="0.4">
      <c r="A3" s="51"/>
      <c r="B3" s="51"/>
      <c r="C3" s="53" t="s">
        <v>249</v>
      </c>
      <c r="D3" s="53"/>
    </row>
    <row r="4" spans="1:4" x14ac:dyDescent="0.4">
      <c r="A4" s="51"/>
      <c r="B4" s="51"/>
      <c r="C4" s="51" t="s">
        <v>250</v>
      </c>
      <c r="D4" s="51"/>
    </row>
    <row r="5" spans="1:4" x14ac:dyDescent="0.4">
      <c r="A5" s="37"/>
      <c r="B5" s="37"/>
      <c r="C5" s="38"/>
      <c r="D5" s="38"/>
    </row>
    <row r="6" spans="1:4" ht="39" customHeight="1" x14ac:dyDescent="0.4">
      <c r="A6" s="39"/>
      <c r="B6" s="42" t="s">
        <v>239</v>
      </c>
      <c r="C6" s="42"/>
      <c r="D6" s="42"/>
    </row>
    <row r="7" spans="1:4" x14ac:dyDescent="0.4">
      <c r="A7" s="5"/>
      <c r="B7" s="6"/>
      <c r="C7" s="7"/>
      <c r="D7" s="8" t="s">
        <v>110</v>
      </c>
    </row>
    <row r="8" spans="1:4" ht="15.75" customHeight="1" x14ac:dyDescent="0.4">
      <c r="A8" s="47" t="s">
        <v>0</v>
      </c>
      <c r="B8" s="44" t="s">
        <v>1</v>
      </c>
      <c r="C8" s="44" t="s">
        <v>2</v>
      </c>
      <c r="D8" s="47" t="s">
        <v>230</v>
      </c>
    </row>
    <row r="9" spans="1:4" x14ac:dyDescent="0.4">
      <c r="A9" s="48"/>
      <c r="B9" s="45"/>
      <c r="C9" s="45"/>
      <c r="D9" s="48"/>
    </row>
    <row r="10" spans="1:4" ht="7.95" customHeight="1" x14ac:dyDescent="0.4">
      <c r="A10" s="48"/>
      <c r="B10" s="45"/>
      <c r="C10" s="45"/>
      <c r="D10" s="48"/>
    </row>
    <row r="11" spans="1:4" ht="8.4" customHeight="1" x14ac:dyDescent="0.4">
      <c r="A11" s="49"/>
      <c r="B11" s="46"/>
      <c r="C11" s="46"/>
      <c r="D11" s="49"/>
    </row>
    <row r="12" spans="1:4" x14ac:dyDescent="0.4">
      <c r="A12" s="9">
        <v>1</v>
      </c>
      <c r="B12" s="10" t="s">
        <v>3</v>
      </c>
      <c r="C12" s="11" t="s">
        <v>4</v>
      </c>
      <c r="D12" s="12">
        <v>4000</v>
      </c>
    </row>
    <row r="13" spans="1:4" ht="22.5" customHeight="1" x14ac:dyDescent="0.4">
      <c r="A13" s="9">
        <f t="shared" ref="A13:A86" si="0">A12+1</f>
        <v>2</v>
      </c>
      <c r="B13" s="13" t="s">
        <v>5</v>
      </c>
      <c r="C13" s="10" t="s">
        <v>6</v>
      </c>
      <c r="D13" s="14">
        <v>285412</v>
      </c>
    </row>
    <row r="14" spans="1:4" ht="33.6" x14ac:dyDescent="0.4">
      <c r="A14" s="9">
        <f t="shared" si="0"/>
        <v>3</v>
      </c>
      <c r="B14" s="13" t="s">
        <v>148</v>
      </c>
      <c r="C14" s="10" t="s">
        <v>7</v>
      </c>
      <c r="D14" s="14">
        <v>39957</v>
      </c>
    </row>
    <row r="15" spans="1:4" x14ac:dyDescent="0.4">
      <c r="A15" s="9">
        <f t="shared" si="0"/>
        <v>4</v>
      </c>
      <c r="B15" s="13" t="s">
        <v>8</v>
      </c>
      <c r="C15" s="10" t="s">
        <v>9</v>
      </c>
      <c r="D15" s="12">
        <f>D16+D26+D27</f>
        <v>139569</v>
      </c>
    </row>
    <row r="16" spans="1:4" ht="33.6" x14ac:dyDescent="0.4">
      <c r="A16" s="9">
        <f t="shared" si="0"/>
        <v>5</v>
      </c>
      <c r="B16" s="13" t="s">
        <v>10</v>
      </c>
      <c r="C16" s="10" t="s">
        <v>11</v>
      </c>
      <c r="D16" s="12">
        <f>D17+D18+D19+D22+D23+D24+D25+D20+D21</f>
        <v>112530</v>
      </c>
    </row>
    <row r="17" spans="1:19" x14ac:dyDescent="0.4">
      <c r="A17" s="9">
        <f t="shared" si="0"/>
        <v>6</v>
      </c>
      <c r="B17" s="13" t="s">
        <v>140</v>
      </c>
      <c r="C17" s="10" t="s">
        <v>11</v>
      </c>
      <c r="D17" s="12">
        <v>12079</v>
      </c>
    </row>
    <row r="18" spans="1:19" ht="33.6" x14ac:dyDescent="0.4">
      <c r="A18" s="9">
        <f t="shared" si="0"/>
        <v>7</v>
      </c>
      <c r="B18" s="13" t="s">
        <v>141</v>
      </c>
      <c r="C18" s="10" t="s">
        <v>11</v>
      </c>
      <c r="D18" s="12">
        <v>8782</v>
      </c>
    </row>
    <row r="19" spans="1:19" s="13" customFormat="1" ht="20.399999999999999" customHeight="1" x14ac:dyDescent="0.4">
      <c r="A19" s="9">
        <f t="shared" si="0"/>
        <v>8</v>
      </c>
      <c r="B19" s="13" t="s">
        <v>157</v>
      </c>
      <c r="C19" s="13" t="s">
        <v>11</v>
      </c>
      <c r="D19" s="12">
        <v>8315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s="15" customFormat="1" x14ac:dyDescent="0.4">
      <c r="A20" s="9">
        <f t="shared" si="0"/>
        <v>9</v>
      </c>
      <c r="B20" s="13" t="s">
        <v>212</v>
      </c>
      <c r="C20" s="13" t="s">
        <v>11</v>
      </c>
      <c r="D20" s="12">
        <v>1688</v>
      </c>
    </row>
    <row r="21" spans="1:19" s="15" customFormat="1" ht="33.6" x14ac:dyDescent="0.4">
      <c r="A21" s="9">
        <f t="shared" si="0"/>
        <v>10</v>
      </c>
      <c r="B21" s="13" t="s">
        <v>247</v>
      </c>
      <c r="C21" s="13" t="s">
        <v>11</v>
      </c>
      <c r="D21" s="12">
        <v>39</v>
      </c>
    </row>
    <row r="22" spans="1:19" ht="19.2" customHeight="1" x14ac:dyDescent="0.4">
      <c r="A22" s="9">
        <f t="shared" si="0"/>
        <v>11</v>
      </c>
      <c r="B22" s="13" t="s">
        <v>135</v>
      </c>
      <c r="C22" s="10" t="s">
        <v>11</v>
      </c>
      <c r="D22" s="12">
        <v>2061</v>
      </c>
    </row>
    <row r="23" spans="1:19" ht="20.399999999999999" customHeight="1" x14ac:dyDescent="0.4">
      <c r="A23" s="9">
        <f t="shared" si="0"/>
        <v>12</v>
      </c>
      <c r="B23" s="13" t="s">
        <v>158</v>
      </c>
      <c r="C23" s="10" t="s">
        <v>11</v>
      </c>
      <c r="D23" s="12">
        <v>23653</v>
      </c>
    </row>
    <row r="24" spans="1:19" ht="32.4" customHeight="1" x14ac:dyDescent="0.4">
      <c r="A24" s="9">
        <f t="shared" si="0"/>
        <v>13</v>
      </c>
      <c r="B24" s="13" t="s">
        <v>188</v>
      </c>
      <c r="C24" s="10" t="s">
        <v>11</v>
      </c>
      <c r="D24" s="12">
        <v>32258</v>
      </c>
    </row>
    <row r="25" spans="1:19" ht="33" customHeight="1" x14ac:dyDescent="0.4">
      <c r="A25" s="9">
        <f t="shared" si="0"/>
        <v>14</v>
      </c>
      <c r="B25" s="13" t="s">
        <v>189</v>
      </c>
      <c r="C25" s="10" t="s">
        <v>11</v>
      </c>
      <c r="D25" s="12">
        <v>23655</v>
      </c>
    </row>
    <row r="26" spans="1:19" x14ac:dyDescent="0.4">
      <c r="A26" s="9">
        <f t="shared" si="0"/>
        <v>15</v>
      </c>
      <c r="B26" s="13" t="s">
        <v>12</v>
      </c>
      <c r="C26" s="10" t="s">
        <v>13</v>
      </c>
      <c r="D26" s="12">
        <v>25619</v>
      </c>
    </row>
    <row r="27" spans="1:19" ht="69" customHeight="1" x14ac:dyDescent="0.4">
      <c r="A27" s="9">
        <f t="shared" si="0"/>
        <v>16</v>
      </c>
      <c r="B27" s="16" t="s">
        <v>232</v>
      </c>
      <c r="C27" s="10" t="s">
        <v>231</v>
      </c>
      <c r="D27" s="12">
        <v>1420</v>
      </c>
    </row>
    <row r="28" spans="1:19" x14ac:dyDescent="0.4">
      <c r="A28" s="9">
        <f t="shared" si="0"/>
        <v>17</v>
      </c>
      <c r="B28" s="10" t="s">
        <v>14</v>
      </c>
      <c r="C28" s="10" t="s">
        <v>15</v>
      </c>
      <c r="D28" s="12">
        <v>4300</v>
      </c>
    </row>
    <row r="29" spans="1:19" x14ac:dyDescent="0.4">
      <c r="A29" s="9">
        <f t="shared" si="0"/>
        <v>18</v>
      </c>
      <c r="B29" s="10" t="s">
        <v>16</v>
      </c>
      <c r="C29" s="10" t="s">
        <v>17</v>
      </c>
      <c r="D29" s="12">
        <v>25000</v>
      </c>
    </row>
    <row r="30" spans="1:19" x14ac:dyDescent="0.4">
      <c r="A30" s="9">
        <f t="shared" si="0"/>
        <v>19</v>
      </c>
      <c r="B30" s="13" t="s">
        <v>132</v>
      </c>
      <c r="C30" s="10" t="s">
        <v>131</v>
      </c>
      <c r="D30" s="12">
        <v>2518</v>
      </c>
    </row>
    <row r="31" spans="1:19" x14ac:dyDescent="0.4">
      <c r="A31" s="9">
        <f t="shared" si="0"/>
        <v>20</v>
      </c>
      <c r="B31" s="10" t="s">
        <v>18</v>
      </c>
      <c r="C31" s="10" t="s">
        <v>19</v>
      </c>
      <c r="D31" s="14">
        <v>300</v>
      </c>
    </row>
    <row r="32" spans="1:19" x14ac:dyDescent="0.4">
      <c r="A32" s="9">
        <f t="shared" si="0"/>
        <v>21</v>
      </c>
      <c r="B32" s="10" t="s">
        <v>20</v>
      </c>
      <c r="C32" s="10" t="s">
        <v>190</v>
      </c>
      <c r="D32" s="12">
        <v>180</v>
      </c>
    </row>
    <row r="33" spans="1:7" ht="33.6" x14ac:dyDescent="0.4">
      <c r="A33" s="9">
        <f t="shared" ref="A33:A34" si="1">A32+1</f>
        <v>22</v>
      </c>
      <c r="B33" s="13" t="s">
        <v>248</v>
      </c>
      <c r="C33" s="10" t="s">
        <v>213</v>
      </c>
      <c r="D33" s="12">
        <v>15293.44</v>
      </c>
    </row>
    <row r="34" spans="1:7" x14ac:dyDescent="0.4">
      <c r="A34" s="9">
        <f t="shared" si="1"/>
        <v>23</v>
      </c>
      <c r="B34" s="10" t="s">
        <v>161</v>
      </c>
      <c r="C34" s="10" t="s">
        <v>160</v>
      </c>
      <c r="D34" s="14">
        <v>5700</v>
      </c>
    </row>
    <row r="35" spans="1:7" x14ac:dyDescent="0.4">
      <c r="A35" s="9">
        <f t="shared" si="0"/>
        <v>24</v>
      </c>
      <c r="B35" s="13" t="s">
        <v>21</v>
      </c>
      <c r="C35" s="10" t="s">
        <v>22</v>
      </c>
      <c r="D35" s="12">
        <v>2600</v>
      </c>
    </row>
    <row r="36" spans="1:7" ht="50.4" x14ac:dyDescent="0.4">
      <c r="A36" s="9">
        <f t="shared" si="0"/>
        <v>25</v>
      </c>
      <c r="B36" s="17" t="s">
        <v>217</v>
      </c>
      <c r="C36" s="10" t="s">
        <v>216</v>
      </c>
      <c r="D36" s="12">
        <v>4553.93</v>
      </c>
    </row>
    <row r="37" spans="1:7" ht="37.799999999999997" customHeight="1" x14ac:dyDescent="0.4">
      <c r="A37" s="9">
        <f t="shared" si="0"/>
        <v>26</v>
      </c>
      <c r="B37" s="13" t="s">
        <v>200</v>
      </c>
      <c r="C37" s="10" t="s">
        <v>201</v>
      </c>
      <c r="D37" s="14">
        <v>35854.080000000002</v>
      </c>
      <c r="F37" s="18"/>
    </row>
    <row r="38" spans="1:7" ht="20.399999999999999" customHeight="1" x14ac:dyDescent="0.4">
      <c r="A38" s="9">
        <f t="shared" si="0"/>
        <v>27</v>
      </c>
      <c r="B38" s="10" t="s">
        <v>198</v>
      </c>
      <c r="C38" s="10" t="s">
        <v>199</v>
      </c>
      <c r="D38" s="12">
        <v>50</v>
      </c>
      <c r="F38" s="18"/>
    </row>
    <row r="39" spans="1:7" ht="20.399999999999999" customHeight="1" x14ac:dyDescent="0.4">
      <c r="A39" s="9">
        <f t="shared" si="0"/>
        <v>28</v>
      </c>
      <c r="B39" s="13" t="s">
        <v>208</v>
      </c>
      <c r="C39" s="13" t="s">
        <v>209</v>
      </c>
      <c r="D39" s="14">
        <f>D40+D41+D42</f>
        <v>208355.06</v>
      </c>
    </row>
    <row r="40" spans="1:7" ht="20.25" customHeight="1" x14ac:dyDescent="0.4">
      <c r="A40" s="9">
        <f t="shared" si="0"/>
        <v>29</v>
      </c>
      <c r="B40" s="13" t="s">
        <v>202</v>
      </c>
      <c r="C40" s="10" t="s">
        <v>203</v>
      </c>
      <c r="D40" s="12">
        <v>195187.15</v>
      </c>
    </row>
    <row r="41" spans="1:7" ht="18.75" customHeight="1" x14ac:dyDescent="0.4">
      <c r="A41" s="9">
        <f t="shared" si="0"/>
        <v>30</v>
      </c>
      <c r="B41" s="10" t="s">
        <v>204</v>
      </c>
      <c r="C41" s="10" t="s">
        <v>205</v>
      </c>
      <c r="D41" s="12">
        <v>6795.46</v>
      </c>
    </row>
    <row r="42" spans="1:7" ht="15.75" customHeight="1" x14ac:dyDescent="0.4">
      <c r="A42" s="9">
        <f t="shared" si="0"/>
        <v>31</v>
      </c>
      <c r="B42" s="10" t="s">
        <v>206</v>
      </c>
      <c r="C42" s="10" t="s">
        <v>207</v>
      </c>
      <c r="D42" s="12">
        <v>6372.45</v>
      </c>
    </row>
    <row r="43" spans="1:7" ht="17.25" customHeight="1" x14ac:dyDescent="0.4">
      <c r="A43" s="9">
        <f t="shared" si="0"/>
        <v>32</v>
      </c>
      <c r="B43" s="19" t="s">
        <v>23</v>
      </c>
      <c r="C43" s="10"/>
      <c r="D43" s="22">
        <f>D12+D13+D14+D15+D28+D29+D30+D31+D32+D34+D35+D36+D37+D38+D39+D33</f>
        <v>773642.51</v>
      </c>
      <c r="F43" s="18"/>
    </row>
    <row r="44" spans="1:7" ht="16.5" customHeight="1" x14ac:dyDescent="0.4">
      <c r="A44" s="9">
        <f t="shared" si="0"/>
        <v>33</v>
      </c>
      <c r="B44" s="19" t="s">
        <v>235</v>
      </c>
      <c r="C44" s="19"/>
      <c r="D44" s="20">
        <v>27739.39</v>
      </c>
      <c r="F44" s="18"/>
    </row>
    <row r="45" spans="1:7" x14ac:dyDescent="0.4">
      <c r="A45" s="9">
        <f t="shared" si="0"/>
        <v>34</v>
      </c>
      <c r="B45" s="19" t="s">
        <v>136</v>
      </c>
      <c r="C45" s="10"/>
      <c r="D45" s="22">
        <f>D58+N211+D64+D83+D86+D89+D148+D158+D226+D235+D239+D241+D244+D260</f>
        <v>801381.89999999991</v>
      </c>
      <c r="F45" s="21"/>
    </row>
    <row r="46" spans="1:7" x14ac:dyDescent="0.4">
      <c r="A46" s="9">
        <f t="shared" si="0"/>
        <v>35</v>
      </c>
      <c r="B46" s="19" t="s">
        <v>27</v>
      </c>
      <c r="C46" s="19">
        <v>10</v>
      </c>
      <c r="D46" s="22">
        <f>D60+D67+D71+D162+D168+D173+D178+D184+D189+D194+D200+D205+D209+D228</f>
        <v>201524.2</v>
      </c>
      <c r="F46" s="18"/>
      <c r="G46" s="18"/>
    </row>
    <row r="47" spans="1:7" x14ac:dyDescent="0.4">
      <c r="A47" s="9">
        <f t="shared" si="0"/>
        <v>36</v>
      </c>
      <c r="B47" s="19" t="s">
        <v>28</v>
      </c>
      <c r="C47" s="19">
        <v>20</v>
      </c>
      <c r="D47" s="22">
        <f>D61+D68+D72+D75+D78+D80+D85+D88+D92+D97+D101+D105+D111+D116+D121+D127+D131+D135+D139+D163+D169+D174+D179+D185+D190+D195+D201+D206+D210+D229+D246</f>
        <v>99073</v>
      </c>
      <c r="F47" s="18"/>
      <c r="G47" s="18"/>
    </row>
    <row r="48" spans="1:7" x14ac:dyDescent="0.4">
      <c r="A48" s="9">
        <f t="shared" si="0"/>
        <v>37</v>
      </c>
      <c r="B48" s="19" t="s">
        <v>139</v>
      </c>
      <c r="C48" s="19">
        <v>30</v>
      </c>
      <c r="D48" s="22">
        <f>D258</f>
        <v>18500</v>
      </c>
    </row>
    <row r="49" spans="1:7" x14ac:dyDescent="0.4">
      <c r="A49" s="9">
        <f t="shared" si="0"/>
        <v>38</v>
      </c>
      <c r="B49" s="19" t="s">
        <v>211</v>
      </c>
      <c r="C49" s="19">
        <v>50</v>
      </c>
      <c r="D49" s="22">
        <f>D82</f>
        <v>500</v>
      </c>
      <c r="G49" s="18"/>
    </row>
    <row r="50" spans="1:7" x14ac:dyDescent="0.4">
      <c r="A50" s="9">
        <f t="shared" si="0"/>
        <v>39</v>
      </c>
      <c r="B50" s="23" t="s">
        <v>109</v>
      </c>
      <c r="C50" s="24" t="s">
        <v>124</v>
      </c>
      <c r="D50" s="22">
        <f>D230+D151</f>
        <v>2600</v>
      </c>
    </row>
    <row r="51" spans="1:7" x14ac:dyDescent="0.4">
      <c r="A51" s="9">
        <f t="shared" si="0"/>
        <v>40</v>
      </c>
      <c r="B51" s="23" t="s">
        <v>109</v>
      </c>
      <c r="C51" s="24" t="s">
        <v>125</v>
      </c>
      <c r="D51" s="22">
        <f>D150</f>
        <v>0</v>
      </c>
      <c r="G51" s="18"/>
    </row>
    <row r="52" spans="1:7" x14ac:dyDescent="0.4">
      <c r="A52" s="9">
        <f t="shared" si="0"/>
        <v>41</v>
      </c>
      <c r="B52" s="19" t="s">
        <v>120</v>
      </c>
      <c r="C52" s="24" t="s">
        <v>123</v>
      </c>
      <c r="D52" s="22">
        <f>D76+D236+D242</f>
        <v>17895.870000000003</v>
      </c>
    </row>
    <row r="53" spans="1:7" x14ac:dyDescent="0.4">
      <c r="A53" s="9">
        <f t="shared" si="0"/>
        <v>42</v>
      </c>
      <c r="B53" s="19" t="s">
        <v>59</v>
      </c>
      <c r="C53" s="19">
        <v>57</v>
      </c>
      <c r="D53" s="22">
        <f>D93+D98+D102+D106+D112+D117+D122+D128+D132+D136+D141</f>
        <v>20900</v>
      </c>
    </row>
    <row r="54" spans="1:7" x14ac:dyDescent="0.4">
      <c r="A54" s="9">
        <f t="shared" si="0"/>
        <v>43</v>
      </c>
      <c r="B54" s="19" t="s">
        <v>87</v>
      </c>
      <c r="C54" s="19">
        <v>59</v>
      </c>
      <c r="D54" s="22">
        <f>D62+D164+D170+D180+D196+D213+D231+D94+D99+D103+D107+D113+D118+D123+D129+D137+D215+D218+D220+D222</f>
        <v>31420</v>
      </c>
    </row>
    <row r="55" spans="1:7" x14ac:dyDescent="0.4">
      <c r="A55" s="9">
        <f t="shared" si="0"/>
        <v>44</v>
      </c>
      <c r="B55" s="19" t="s">
        <v>29</v>
      </c>
      <c r="C55" s="19">
        <v>70</v>
      </c>
      <c r="D55" s="22">
        <f>D63+D81+D95+D175+D223+D232+D237+D243+D247+D73+D108+D119+D124+D133+D165+D186+D191+D197+D202+D69+D181+D114</f>
        <v>28001.43</v>
      </c>
      <c r="F55" s="18"/>
    </row>
    <row r="56" spans="1:7" x14ac:dyDescent="0.4">
      <c r="A56" s="9">
        <f t="shared" si="0"/>
        <v>45</v>
      </c>
      <c r="B56" s="19" t="s">
        <v>134</v>
      </c>
      <c r="C56" s="19">
        <v>58</v>
      </c>
      <c r="D56" s="22">
        <f>D142+D143+D144+D145+D146+D147+D152+D153+D154+D155+D156+D157+D224+D233+D234+D240+D248+D249+D250+D251+D252+D253+D254+D255+D256+D261+D225+D238+D125+D109+D257</f>
        <v>359967.4</v>
      </c>
    </row>
    <row r="57" spans="1:7" x14ac:dyDescent="0.4">
      <c r="A57" s="9">
        <f t="shared" si="0"/>
        <v>46</v>
      </c>
      <c r="B57" s="19" t="s">
        <v>197</v>
      </c>
      <c r="C57" s="19">
        <v>81</v>
      </c>
      <c r="D57" s="22">
        <f>D259</f>
        <v>21000</v>
      </c>
    </row>
    <row r="58" spans="1:7" x14ac:dyDescent="0.4">
      <c r="A58" s="9">
        <f t="shared" si="0"/>
        <v>47</v>
      </c>
      <c r="B58" s="19" t="s">
        <v>24</v>
      </c>
      <c r="C58" s="19" t="s">
        <v>25</v>
      </c>
      <c r="D58" s="20">
        <f>D59</f>
        <v>58319</v>
      </c>
    </row>
    <row r="59" spans="1:7" x14ac:dyDescent="0.4">
      <c r="A59" s="9">
        <f t="shared" si="0"/>
        <v>48</v>
      </c>
      <c r="B59" s="19" t="s">
        <v>26</v>
      </c>
      <c r="C59" s="19" t="s">
        <v>25</v>
      </c>
      <c r="D59" s="20">
        <f>D60+D61+D62+D63</f>
        <v>58319</v>
      </c>
    </row>
    <row r="60" spans="1:7" x14ac:dyDescent="0.4">
      <c r="A60" s="9">
        <f t="shared" si="0"/>
        <v>49</v>
      </c>
      <c r="B60" s="10" t="s">
        <v>27</v>
      </c>
      <c r="C60" s="10" t="s">
        <v>185</v>
      </c>
      <c r="D60" s="14">
        <v>38719</v>
      </c>
    </row>
    <row r="61" spans="1:7" x14ac:dyDescent="0.4">
      <c r="A61" s="9">
        <f t="shared" si="0"/>
        <v>50</v>
      </c>
      <c r="B61" s="10" t="s">
        <v>28</v>
      </c>
      <c r="C61" s="10" t="s">
        <v>184</v>
      </c>
      <c r="D61" s="14">
        <v>17800</v>
      </c>
    </row>
    <row r="62" spans="1:7" ht="20.399999999999999" customHeight="1" x14ac:dyDescent="0.4">
      <c r="A62" s="9">
        <f t="shared" si="0"/>
        <v>51</v>
      </c>
      <c r="B62" s="13" t="s">
        <v>149</v>
      </c>
      <c r="C62" s="10" t="s">
        <v>186</v>
      </c>
      <c r="D62" s="14">
        <v>300</v>
      </c>
    </row>
    <row r="63" spans="1:7" x14ac:dyDescent="0.4">
      <c r="A63" s="9">
        <f t="shared" si="0"/>
        <v>52</v>
      </c>
      <c r="B63" s="10" t="s">
        <v>29</v>
      </c>
      <c r="C63" s="10" t="s">
        <v>187</v>
      </c>
      <c r="D63" s="14">
        <v>1500</v>
      </c>
    </row>
    <row r="64" spans="1:7" ht="20.25" customHeight="1" x14ac:dyDescent="0.4">
      <c r="A64" s="9">
        <f t="shared" si="0"/>
        <v>53</v>
      </c>
      <c r="B64" s="23" t="s">
        <v>30</v>
      </c>
      <c r="C64" s="19" t="s">
        <v>31</v>
      </c>
      <c r="D64" s="22">
        <f>D65+D70+D74+D77+D79+D82</f>
        <v>13947.5</v>
      </c>
      <c r="F64" s="18"/>
    </row>
    <row r="65" spans="1:7" x14ac:dyDescent="0.4">
      <c r="A65" s="9">
        <f t="shared" si="0"/>
        <v>54</v>
      </c>
      <c r="B65" s="23" t="s">
        <v>32</v>
      </c>
      <c r="C65" s="19" t="s">
        <v>33</v>
      </c>
      <c r="D65" s="22">
        <f>D66</f>
        <v>5237</v>
      </c>
    </row>
    <row r="66" spans="1:7" ht="17.399999999999999" customHeight="1" x14ac:dyDescent="0.4">
      <c r="A66" s="9">
        <f t="shared" si="0"/>
        <v>55</v>
      </c>
      <c r="B66" s="13" t="s">
        <v>34</v>
      </c>
      <c r="C66" s="10" t="s">
        <v>35</v>
      </c>
      <c r="D66" s="12">
        <f>D67+D68+D69</f>
        <v>5237</v>
      </c>
    </row>
    <row r="67" spans="1:7" x14ac:dyDescent="0.4">
      <c r="A67" s="9">
        <f t="shared" si="0"/>
        <v>56</v>
      </c>
      <c r="B67" s="10" t="s">
        <v>36</v>
      </c>
      <c r="C67" s="10" t="s">
        <v>37</v>
      </c>
      <c r="D67" s="12">
        <v>4737</v>
      </c>
    </row>
    <row r="68" spans="1:7" x14ac:dyDescent="0.4">
      <c r="A68" s="9">
        <f t="shared" si="0"/>
        <v>57</v>
      </c>
      <c r="B68" s="10" t="s">
        <v>28</v>
      </c>
      <c r="C68" s="10" t="s">
        <v>38</v>
      </c>
      <c r="D68" s="12">
        <v>500</v>
      </c>
    </row>
    <row r="69" spans="1:7" x14ac:dyDescent="0.4">
      <c r="A69" s="9">
        <f t="shared" si="0"/>
        <v>58</v>
      </c>
      <c r="B69" s="10" t="s">
        <v>29</v>
      </c>
      <c r="C69" s="10" t="s">
        <v>43</v>
      </c>
      <c r="D69" s="12">
        <v>0</v>
      </c>
    </row>
    <row r="70" spans="1:7" x14ac:dyDescent="0.4">
      <c r="A70" s="9">
        <f t="shared" si="0"/>
        <v>59</v>
      </c>
      <c r="B70" s="19" t="s">
        <v>39</v>
      </c>
      <c r="C70" s="19" t="s">
        <v>33</v>
      </c>
      <c r="D70" s="22">
        <f>D71+D72+D73</f>
        <v>4180.5</v>
      </c>
    </row>
    <row r="71" spans="1:7" x14ac:dyDescent="0.4">
      <c r="A71" s="9">
        <f t="shared" si="0"/>
        <v>60</v>
      </c>
      <c r="B71" s="10" t="s">
        <v>36</v>
      </c>
      <c r="C71" s="10" t="s">
        <v>40</v>
      </c>
      <c r="D71" s="12">
        <v>2789</v>
      </c>
    </row>
    <row r="72" spans="1:7" x14ac:dyDescent="0.4">
      <c r="A72" s="9">
        <f t="shared" si="0"/>
        <v>61</v>
      </c>
      <c r="B72" s="10" t="s">
        <v>41</v>
      </c>
      <c r="C72" s="10" t="s">
        <v>42</v>
      </c>
      <c r="D72" s="12">
        <v>1350</v>
      </c>
      <c r="E72" s="25"/>
      <c r="F72" s="25"/>
      <c r="G72" s="25"/>
    </row>
    <row r="73" spans="1:7" x14ac:dyDescent="0.4">
      <c r="A73" s="9">
        <f t="shared" si="0"/>
        <v>62</v>
      </c>
      <c r="B73" s="10" t="s">
        <v>29</v>
      </c>
      <c r="C73" s="10" t="s">
        <v>43</v>
      </c>
      <c r="D73" s="12">
        <v>41.5</v>
      </c>
    </row>
    <row r="74" spans="1:7" x14ac:dyDescent="0.4">
      <c r="A74" s="9">
        <f t="shared" si="0"/>
        <v>63</v>
      </c>
      <c r="B74" s="19" t="s">
        <v>44</v>
      </c>
      <c r="C74" s="19" t="s">
        <v>33</v>
      </c>
      <c r="D74" s="22">
        <f>D75+D76</f>
        <v>3930</v>
      </c>
    </row>
    <row r="75" spans="1:7" ht="20.25" customHeight="1" x14ac:dyDescent="0.4">
      <c r="A75" s="9">
        <f t="shared" si="0"/>
        <v>64</v>
      </c>
      <c r="B75" s="10" t="s">
        <v>28</v>
      </c>
      <c r="C75" s="10" t="s">
        <v>42</v>
      </c>
      <c r="D75" s="14">
        <v>3900</v>
      </c>
    </row>
    <row r="76" spans="1:7" x14ac:dyDescent="0.4">
      <c r="A76" s="9">
        <f t="shared" si="0"/>
        <v>65</v>
      </c>
      <c r="B76" s="10" t="s">
        <v>117</v>
      </c>
      <c r="C76" s="10" t="s">
        <v>121</v>
      </c>
      <c r="D76" s="14">
        <v>30</v>
      </c>
    </row>
    <row r="77" spans="1:7" x14ac:dyDescent="0.4">
      <c r="A77" s="9">
        <f t="shared" si="0"/>
        <v>66</v>
      </c>
      <c r="B77" s="19" t="s">
        <v>128</v>
      </c>
      <c r="C77" s="19" t="s">
        <v>31</v>
      </c>
      <c r="D77" s="20">
        <f>D78</f>
        <v>40</v>
      </c>
    </row>
    <row r="78" spans="1:7" x14ac:dyDescent="0.4">
      <c r="A78" s="9">
        <f t="shared" si="0"/>
        <v>67</v>
      </c>
      <c r="B78" s="10" t="s">
        <v>41</v>
      </c>
      <c r="C78" s="10" t="s">
        <v>42</v>
      </c>
      <c r="D78" s="14">
        <v>40</v>
      </c>
    </row>
    <row r="79" spans="1:7" x14ac:dyDescent="0.4">
      <c r="A79" s="9">
        <f t="shared" si="0"/>
        <v>68</v>
      </c>
      <c r="B79" s="19" t="s">
        <v>144</v>
      </c>
      <c r="C79" s="19" t="s">
        <v>31</v>
      </c>
      <c r="D79" s="20">
        <f>D80+D81</f>
        <v>60</v>
      </c>
    </row>
    <row r="80" spans="1:7" x14ac:dyDescent="0.4">
      <c r="A80" s="9">
        <f t="shared" si="0"/>
        <v>69</v>
      </c>
      <c r="B80" s="10" t="s">
        <v>41</v>
      </c>
      <c r="C80" s="10" t="s">
        <v>42</v>
      </c>
      <c r="D80" s="14">
        <v>60</v>
      </c>
    </row>
    <row r="81" spans="1:10" x14ac:dyDescent="0.4">
      <c r="A81" s="9">
        <f t="shared" si="0"/>
        <v>70</v>
      </c>
      <c r="B81" s="10" t="s">
        <v>29</v>
      </c>
      <c r="C81" s="10" t="s">
        <v>43</v>
      </c>
      <c r="D81" s="14">
        <v>0</v>
      </c>
    </row>
    <row r="82" spans="1:10" x14ac:dyDescent="0.4">
      <c r="A82" s="9">
        <f t="shared" si="0"/>
        <v>71</v>
      </c>
      <c r="B82" s="19" t="s">
        <v>211</v>
      </c>
      <c r="C82" s="19" t="s">
        <v>31</v>
      </c>
      <c r="D82" s="20">
        <v>500</v>
      </c>
    </row>
    <row r="83" spans="1:10" x14ac:dyDescent="0.4">
      <c r="A83" s="9">
        <f t="shared" si="0"/>
        <v>72</v>
      </c>
      <c r="B83" s="19" t="s">
        <v>45</v>
      </c>
      <c r="C83" s="19" t="s">
        <v>46</v>
      </c>
      <c r="D83" s="20">
        <f>D84</f>
        <v>500</v>
      </c>
    </row>
    <row r="84" spans="1:10" x14ac:dyDescent="0.4">
      <c r="A84" s="9">
        <f t="shared" si="0"/>
        <v>73</v>
      </c>
      <c r="B84" s="19" t="s">
        <v>47</v>
      </c>
      <c r="C84" s="19" t="s">
        <v>46</v>
      </c>
      <c r="D84" s="20">
        <f>D85</f>
        <v>500</v>
      </c>
    </row>
    <row r="85" spans="1:10" x14ac:dyDescent="0.4">
      <c r="A85" s="9">
        <f t="shared" si="0"/>
        <v>74</v>
      </c>
      <c r="B85" s="10" t="s">
        <v>28</v>
      </c>
      <c r="C85" s="10" t="s">
        <v>48</v>
      </c>
      <c r="D85" s="14">
        <v>500</v>
      </c>
    </row>
    <row r="86" spans="1:10" ht="35.25" customHeight="1" x14ac:dyDescent="0.4">
      <c r="A86" s="9">
        <f t="shared" si="0"/>
        <v>75</v>
      </c>
      <c r="B86" s="23" t="s">
        <v>104</v>
      </c>
      <c r="C86" s="19" t="s">
        <v>49</v>
      </c>
      <c r="D86" s="20">
        <f>D87</f>
        <v>50</v>
      </c>
    </row>
    <row r="87" spans="1:10" ht="21" customHeight="1" x14ac:dyDescent="0.4">
      <c r="A87" s="9">
        <f t="shared" ref="A87:A92" si="2">A86+1</f>
        <v>76</v>
      </c>
      <c r="B87" s="23" t="s">
        <v>50</v>
      </c>
      <c r="C87" s="19" t="s">
        <v>49</v>
      </c>
      <c r="D87" s="20">
        <f>D88</f>
        <v>50</v>
      </c>
    </row>
    <row r="88" spans="1:10" x14ac:dyDescent="0.4">
      <c r="A88" s="9">
        <f t="shared" si="2"/>
        <v>77</v>
      </c>
      <c r="B88" s="10" t="s">
        <v>28</v>
      </c>
      <c r="C88" s="10" t="s">
        <v>51</v>
      </c>
      <c r="D88" s="14">
        <v>50</v>
      </c>
      <c r="F88" s="18"/>
      <c r="G88" s="18"/>
      <c r="H88" s="18"/>
      <c r="I88" s="18"/>
    </row>
    <row r="89" spans="1:10" x14ac:dyDescent="0.4">
      <c r="A89" s="9">
        <f t="shared" si="2"/>
        <v>78</v>
      </c>
      <c r="B89" s="19" t="s">
        <v>52</v>
      </c>
      <c r="C89" s="19" t="s">
        <v>53</v>
      </c>
      <c r="D89" s="20">
        <f>D90+D140+D142+D143+D144+D145+D146+D147</f>
        <v>46152.12</v>
      </c>
    </row>
    <row r="90" spans="1:10" x14ac:dyDescent="0.4">
      <c r="A90" s="9">
        <f t="shared" si="2"/>
        <v>79</v>
      </c>
      <c r="B90" s="19" t="s">
        <v>118</v>
      </c>
      <c r="C90" s="19" t="s">
        <v>53</v>
      </c>
      <c r="D90" s="20">
        <f>D91+D96+D100+D104+D110+D115+D120+D126+D130+D134+D138</f>
        <v>19297.940000000002</v>
      </c>
    </row>
    <row r="91" spans="1:10" ht="18.600000000000001" customHeight="1" x14ac:dyDescent="0.4">
      <c r="A91" s="9">
        <f t="shared" si="2"/>
        <v>80</v>
      </c>
      <c r="B91" s="23" t="s">
        <v>112</v>
      </c>
      <c r="C91" s="19" t="s">
        <v>54</v>
      </c>
      <c r="D91" s="20">
        <f>D92+D93+D95+D94</f>
        <v>2951</v>
      </c>
      <c r="F91" s="18"/>
    </row>
    <row r="92" spans="1:10" x14ac:dyDescent="0.4">
      <c r="A92" s="9">
        <f t="shared" si="2"/>
        <v>81</v>
      </c>
      <c r="B92" s="10" t="s">
        <v>28</v>
      </c>
      <c r="C92" s="10" t="s">
        <v>55</v>
      </c>
      <c r="D92" s="14">
        <v>1350</v>
      </c>
      <c r="F92" s="18"/>
      <c r="G92" s="18"/>
      <c r="H92" s="18"/>
    </row>
    <row r="93" spans="1:10" x14ac:dyDescent="0.4">
      <c r="A93" s="9">
        <f t="shared" ref="A93:A170" si="3">A92+1</f>
        <v>82</v>
      </c>
      <c r="B93" s="10" t="s">
        <v>137</v>
      </c>
      <c r="C93" s="26" t="s">
        <v>60</v>
      </c>
      <c r="D93" s="14">
        <v>1421</v>
      </c>
      <c r="H93" s="18"/>
      <c r="J93" s="25"/>
    </row>
    <row r="94" spans="1:10" x14ac:dyDescent="0.4">
      <c r="A94" s="9">
        <f t="shared" si="3"/>
        <v>83</v>
      </c>
      <c r="B94" s="10" t="s">
        <v>214</v>
      </c>
      <c r="C94" s="26" t="s">
        <v>215</v>
      </c>
      <c r="D94" s="14">
        <v>180</v>
      </c>
    </row>
    <row r="95" spans="1:10" x14ac:dyDescent="0.4">
      <c r="A95" s="9">
        <f t="shared" si="3"/>
        <v>84</v>
      </c>
      <c r="B95" s="10" t="s">
        <v>29</v>
      </c>
      <c r="C95" s="10" t="s">
        <v>107</v>
      </c>
      <c r="D95" s="14">
        <v>0</v>
      </c>
      <c r="F95" s="18"/>
      <c r="G95" s="18"/>
      <c r="H95" s="18"/>
    </row>
    <row r="96" spans="1:10" ht="33.6" x14ac:dyDescent="0.4">
      <c r="A96" s="9">
        <f t="shared" si="3"/>
        <v>85</v>
      </c>
      <c r="B96" s="23" t="s">
        <v>111</v>
      </c>
      <c r="C96" s="19" t="s">
        <v>53</v>
      </c>
      <c r="D96" s="20">
        <f>D97+D98+D99</f>
        <v>1890</v>
      </c>
      <c r="H96" s="18"/>
      <c r="J96" s="25"/>
    </row>
    <row r="97" spans="1:10" x14ac:dyDescent="0.4">
      <c r="A97" s="9">
        <f t="shared" si="3"/>
        <v>86</v>
      </c>
      <c r="B97" s="10" t="s">
        <v>56</v>
      </c>
      <c r="C97" s="10" t="s">
        <v>55</v>
      </c>
      <c r="D97" s="14">
        <v>720</v>
      </c>
    </row>
    <row r="98" spans="1:10" x14ac:dyDescent="0.4">
      <c r="A98" s="9">
        <f t="shared" si="3"/>
        <v>87</v>
      </c>
      <c r="B98" s="10" t="s">
        <v>137</v>
      </c>
      <c r="C98" s="26" t="s">
        <v>60</v>
      </c>
      <c r="D98" s="14">
        <v>970</v>
      </c>
      <c r="H98" s="18"/>
      <c r="J98" s="25"/>
    </row>
    <row r="99" spans="1:10" x14ac:dyDescent="0.4">
      <c r="A99" s="9">
        <f t="shared" si="3"/>
        <v>88</v>
      </c>
      <c r="B99" s="10" t="s">
        <v>214</v>
      </c>
      <c r="C99" s="26" t="s">
        <v>215</v>
      </c>
      <c r="D99" s="14">
        <v>200</v>
      </c>
    </row>
    <row r="100" spans="1:10" x14ac:dyDescent="0.4">
      <c r="A100" s="9">
        <f t="shared" si="3"/>
        <v>89</v>
      </c>
      <c r="B100" s="23" t="s">
        <v>113</v>
      </c>
      <c r="C100" s="19" t="s">
        <v>53</v>
      </c>
      <c r="D100" s="20">
        <f>D101+D102+D103</f>
        <v>2772</v>
      </c>
    </row>
    <row r="101" spans="1:10" x14ac:dyDescent="0.4">
      <c r="A101" s="9">
        <f t="shared" si="3"/>
        <v>90</v>
      </c>
      <c r="B101" s="10" t="s">
        <v>28</v>
      </c>
      <c r="C101" s="10" t="s">
        <v>55</v>
      </c>
      <c r="D101" s="14">
        <v>1183</v>
      </c>
    </row>
    <row r="102" spans="1:10" x14ac:dyDescent="0.4">
      <c r="A102" s="9">
        <f t="shared" si="3"/>
        <v>91</v>
      </c>
      <c r="B102" s="10" t="s">
        <v>137</v>
      </c>
      <c r="C102" s="26" t="s">
        <v>60</v>
      </c>
      <c r="D102" s="14">
        <v>1239</v>
      </c>
    </row>
    <row r="103" spans="1:10" x14ac:dyDescent="0.4">
      <c r="A103" s="9">
        <f t="shared" si="3"/>
        <v>92</v>
      </c>
      <c r="B103" s="10" t="s">
        <v>214</v>
      </c>
      <c r="C103" s="26" t="s">
        <v>215</v>
      </c>
      <c r="D103" s="14">
        <v>350</v>
      </c>
    </row>
    <row r="104" spans="1:10" x14ac:dyDescent="0.4">
      <c r="A104" s="9">
        <f t="shared" si="3"/>
        <v>93</v>
      </c>
      <c r="B104" s="23" t="s">
        <v>154</v>
      </c>
      <c r="C104" s="19" t="s">
        <v>53</v>
      </c>
      <c r="D104" s="20">
        <f>D105+D106+D108+D107+D109</f>
        <v>2705.94</v>
      </c>
    </row>
    <row r="105" spans="1:10" x14ac:dyDescent="0.4">
      <c r="A105" s="9">
        <f t="shared" si="3"/>
        <v>94</v>
      </c>
      <c r="B105" s="10" t="s">
        <v>28</v>
      </c>
      <c r="C105" s="10" t="s">
        <v>55</v>
      </c>
      <c r="D105" s="14">
        <v>1300</v>
      </c>
    </row>
    <row r="106" spans="1:10" x14ac:dyDescent="0.4">
      <c r="A106" s="9">
        <f t="shared" si="3"/>
        <v>95</v>
      </c>
      <c r="B106" s="10" t="s">
        <v>137</v>
      </c>
      <c r="C106" s="26" t="s">
        <v>60</v>
      </c>
      <c r="D106" s="14">
        <v>1100</v>
      </c>
    </row>
    <row r="107" spans="1:10" x14ac:dyDescent="0.4">
      <c r="A107" s="9">
        <f t="shared" si="3"/>
        <v>96</v>
      </c>
      <c r="B107" s="10" t="s">
        <v>214</v>
      </c>
      <c r="C107" s="26" t="s">
        <v>215</v>
      </c>
      <c r="D107" s="14">
        <v>84</v>
      </c>
    </row>
    <row r="108" spans="1:10" x14ac:dyDescent="0.4">
      <c r="A108" s="9">
        <f t="shared" si="3"/>
        <v>97</v>
      </c>
      <c r="B108" s="10" t="s">
        <v>29</v>
      </c>
      <c r="C108" s="10" t="s">
        <v>107</v>
      </c>
      <c r="D108" s="14">
        <v>0</v>
      </c>
    </row>
    <row r="109" spans="1:10" x14ac:dyDescent="0.4">
      <c r="A109" s="9">
        <f t="shared" si="3"/>
        <v>98</v>
      </c>
      <c r="B109" s="10" t="s">
        <v>234</v>
      </c>
      <c r="C109" s="10" t="s">
        <v>153</v>
      </c>
      <c r="D109" s="14">
        <v>221.94</v>
      </c>
    </row>
    <row r="110" spans="1:10" ht="18" customHeight="1" x14ac:dyDescent="0.4">
      <c r="A110" s="9">
        <f t="shared" si="3"/>
        <v>99</v>
      </c>
      <c r="B110" s="23" t="s">
        <v>57</v>
      </c>
      <c r="C110" s="19" t="s">
        <v>53</v>
      </c>
      <c r="D110" s="20">
        <f>D111+D112+D113+D114</f>
        <v>2270</v>
      </c>
    </row>
    <row r="111" spans="1:10" x14ac:dyDescent="0.4">
      <c r="A111" s="9">
        <f t="shared" si="3"/>
        <v>100</v>
      </c>
      <c r="B111" s="10" t="s">
        <v>28</v>
      </c>
      <c r="C111" s="10" t="s">
        <v>55</v>
      </c>
      <c r="D111" s="14">
        <v>860</v>
      </c>
    </row>
    <row r="112" spans="1:10" x14ac:dyDescent="0.4">
      <c r="A112" s="9">
        <f t="shared" si="3"/>
        <v>101</v>
      </c>
      <c r="B112" s="10" t="s">
        <v>137</v>
      </c>
      <c r="C112" s="26" t="s">
        <v>60</v>
      </c>
      <c r="D112" s="14">
        <v>1150</v>
      </c>
    </row>
    <row r="113" spans="1:4" x14ac:dyDescent="0.4">
      <c r="A113" s="9">
        <f t="shared" si="3"/>
        <v>102</v>
      </c>
      <c r="B113" s="10" t="s">
        <v>214</v>
      </c>
      <c r="C113" s="26" t="s">
        <v>215</v>
      </c>
      <c r="D113" s="14">
        <v>260</v>
      </c>
    </row>
    <row r="114" spans="1:4" x14ac:dyDescent="0.4">
      <c r="A114" s="9">
        <f t="shared" si="3"/>
        <v>103</v>
      </c>
      <c r="B114" s="10" t="s">
        <v>29</v>
      </c>
      <c r="C114" s="10" t="s">
        <v>107</v>
      </c>
      <c r="D114" s="14">
        <v>0</v>
      </c>
    </row>
    <row r="115" spans="1:4" x14ac:dyDescent="0.4">
      <c r="A115" s="9">
        <f t="shared" si="3"/>
        <v>104</v>
      </c>
      <c r="B115" s="23" t="s">
        <v>114</v>
      </c>
      <c r="C115" s="19" t="s">
        <v>53</v>
      </c>
      <c r="D115" s="22">
        <f>D116+D117+D119+D118</f>
        <v>880</v>
      </c>
    </row>
    <row r="116" spans="1:4" x14ac:dyDescent="0.4">
      <c r="A116" s="9">
        <f t="shared" si="3"/>
        <v>105</v>
      </c>
      <c r="B116" s="10" t="s">
        <v>28</v>
      </c>
      <c r="C116" s="10" t="s">
        <v>55</v>
      </c>
      <c r="D116" s="12">
        <v>380</v>
      </c>
    </row>
    <row r="117" spans="1:4" x14ac:dyDescent="0.4">
      <c r="A117" s="9">
        <f t="shared" si="3"/>
        <v>106</v>
      </c>
      <c r="B117" s="10" t="s">
        <v>137</v>
      </c>
      <c r="C117" s="26" t="s">
        <v>60</v>
      </c>
      <c r="D117" s="12">
        <v>400</v>
      </c>
    </row>
    <row r="118" spans="1:4" x14ac:dyDescent="0.4">
      <c r="A118" s="9">
        <f t="shared" si="3"/>
        <v>107</v>
      </c>
      <c r="B118" s="10" t="s">
        <v>214</v>
      </c>
      <c r="C118" s="26" t="s">
        <v>215</v>
      </c>
      <c r="D118" s="12">
        <v>100</v>
      </c>
    </row>
    <row r="119" spans="1:4" x14ac:dyDescent="0.4">
      <c r="A119" s="9">
        <f t="shared" si="3"/>
        <v>108</v>
      </c>
      <c r="B119" s="10" t="s">
        <v>29</v>
      </c>
      <c r="C119" s="10" t="s">
        <v>107</v>
      </c>
      <c r="D119" s="12">
        <v>0</v>
      </c>
    </row>
    <row r="120" spans="1:4" x14ac:dyDescent="0.4">
      <c r="A120" s="9">
        <f t="shared" si="3"/>
        <v>109</v>
      </c>
      <c r="B120" s="19" t="s">
        <v>155</v>
      </c>
      <c r="C120" s="19" t="s">
        <v>53</v>
      </c>
      <c r="D120" s="22">
        <f>D121+D122+D123+D125+D124</f>
        <v>1992</v>
      </c>
    </row>
    <row r="121" spans="1:4" x14ac:dyDescent="0.4">
      <c r="A121" s="9">
        <f t="shared" si="3"/>
        <v>110</v>
      </c>
      <c r="B121" s="10" t="s">
        <v>28</v>
      </c>
      <c r="C121" s="10" t="s">
        <v>55</v>
      </c>
      <c r="D121" s="12">
        <v>760</v>
      </c>
    </row>
    <row r="122" spans="1:4" x14ac:dyDescent="0.4">
      <c r="A122" s="9">
        <f t="shared" si="3"/>
        <v>111</v>
      </c>
      <c r="B122" s="10" t="s">
        <v>137</v>
      </c>
      <c r="C122" s="26" t="s">
        <v>60</v>
      </c>
      <c r="D122" s="12">
        <v>750</v>
      </c>
    </row>
    <row r="123" spans="1:4" x14ac:dyDescent="0.4">
      <c r="A123" s="9">
        <f t="shared" si="3"/>
        <v>112</v>
      </c>
      <c r="B123" s="10" t="s">
        <v>214</v>
      </c>
      <c r="C123" s="26" t="s">
        <v>215</v>
      </c>
      <c r="D123" s="12">
        <v>230</v>
      </c>
    </row>
    <row r="124" spans="1:4" x14ac:dyDescent="0.4">
      <c r="A124" s="9">
        <f t="shared" si="3"/>
        <v>113</v>
      </c>
      <c r="B124" s="10" t="s">
        <v>29</v>
      </c>
      <c r="C124" s="10" t="s">
        <v>107</v>
      </c>
      <c r="D124" s="12">
        <v>0</v>
      </c>
    </row>
    <row r="125" spans="1:4" x14ac:dyDescent="0.4">
      <c r="A125" s="9">
        <f t="shared" si="3"/>
        <v>114</v>
      </c>
      <c r="B125" s="10" t="s">
        <v>234</v>
      </c>
      <c r="C125" s="10" t="s">
        <v>153</v>
      </c>
      <c r="D125" s="12">
        <v>252</v>
      </c>
    </row>
    <row r="126" spans="1:4" x14ac:dyDescent="0.4">
      <c r="A126" s="9">
        <f t="shared" si="3"/>
        <v>115</v>
      </c>
      <c r="B126" s="23" t="s">
        <v>233</v>
      </c>
      <c r="C126" s="19" t="s">
        <v>53</v>
      </c>
      <c r="D126" s="22">
        <f>D127+D128+D129</f>
        <v>2210</v>
      </c>
    </row>
    <row r="127" spans="1:4" x14ac:dyDescent="0.4">
      <c r="A127" s="9">
        <f t="shared" si="3"/>
        <v>116</v>
      </c>
      <c r="B127" s="10" t="s">
        <v>28</v>
      </c>
      <c r="C127" s="10" t="s">
        <v>55</v>
      </c>
      <c r="D127" s="12">
        <v>950</v>
      </c>
    </row>
    <row r="128" spans="1:4" x14ac:dyDescent="0.4">
      <c r="A128" s="9">
        <f t="shared" si="3"/>
        <v>117</v>
      </c>
      <c r="B128" s="10" t="s">
        <v>137</v>
      </c>
      <c r="C128" s="26" t="s">
        <v>60</v>
      </c>
      <c r="D128" s="12">
        <v>1100</v>
      </c>
    </row>
    <row r="129" spans="1:4" x14ac:dyDescent="0.4">
      <c r="A129" s="9">
        <f t="shared" si="3"/>
        <v>118</v>
      </c>
      <c r="B129" s="10" t="s">
        <v>214</v>
      </c>
      <c r="C129" s="26" t="s">
        <v>215</v>
      </c>
      <c r="D129" s="12">
        <v>160</v>
      </c>
    </row>
    <row r="130" spans="1:4" x14ac:dyDescent="0.4">
      <c r="A130" s="9">
        <f t="shared" si="3"/>
        <v>119</v>
      </c>
      <c r="B130" s="19" t="s">
        <v>116</v>
      </c>
      <c r="C130" s="19" t="s">
        <v>53</v>
      </c>
      <c r="D130" s="22">
        <f>D131+D132+D133</f>
        <v>532</v>
      </c>
    </row>
    <row r="131" spans="1:4" x14ac:dyDescent="0.4">
      <c r="A131" s="9">
        <f t="shared" si="3"/>
        <v>120</v>
      </c>
      <c r="B131" s="10" t="s">
        <v>28</v>
      </c>
      <c r="C131" s="10" t="s">
        <v>55</v>
      </c>
      <c r="D131" s="12">
        <v>232</v>
      </c>
    </row>
    <row r="132" spans="1:4" x14ac:dyDescent="0.4">
      <c r="A132" s="9">
        <f t="shared" si="3"/>
        <v>121</v>
      </c>
      <c r="B132" s="10" t="s">
        <v>137</v>
      </c>
      <c r="C132" s="26" t="s">
        <v>60</v>
      </c>
      <c r="D132" s="12">
        <v>300</v>
      </c>
    </row>
    <row r="133" spans="1:4" x14ac:dyDescent="0.4">
      <c r="A133" s="9">
        <f t="shared" si="3"/>
        <v>122</v>
      </c>
      <c r="B133" s="10" t="s">
        <v>29</v>
      </c>
      <c r="C133" s="10" t="s">
        <v>107</v>
      </c>
      <c r="D133" s="12">
        <v>0</v>
      </c>
    </row>
    <row r="134" spans="1:4" x14ac:dyDescent="0.4">
      <c r="A134" s="9">
        <f t="shared" si="3"/>
        <v>123</v>
      </c>
      <c r="B134" s="19" t="s">
        <v>115</v>
      </c>
      <c r="C134" s="19" t="s">
        <v>53</v>
      </c>
      <c r="D134" s="22">
        <f>D135+D136+D137</f>
        <v>905</v>
      </c>
    </row>
    <row r="135" spans="1:4" x14ac:dyDescent="0.4">
      <c r="A135" s="9">
        <f t="shared" si="3"/>
        <v>124</v>
      </c>
      <c r="B135" s="10" t="s">
        <v>28</v>
      </c>
      <c r="C135" s="10" t="s">
        <v>55</v>
      </c>
      <c r="D135" s="12">
        <v>390</v>
      </c>
    </row>
    <row r="136" spans="1:4" x14ac:dyDescent="0.4">
      <c r="A136" s="9">
        <f t="shared" si="3"/>
        <v>125</v>
      </c>
      <c r="B136" s="10" t="s">
        <v>137</v>
      </c>
      <c r="C136" s="26" t="s">
        <v>60</v>
      </c>
      <c r="D136" s="12">
        <v>391</v>
      </c>
    </row>
    <row r="137" spans="1:4" x14ac:dyDescent="0.4">
      <c r="A137" s="9">
        <f t="shared" si="3"/>
        <v>126</v>
      </c>
      <c r="B137" s="10" t="s">
        <v>214</v>
      </c>
      <c r="C137" s="26" t="s">
        <v>215</v>
      </c>
      <c r="D137" s="12">
        <v>124</v>
      </c>
    </row>
    <row r="138" spans="1:4" ht="33.6" x14ac:dyDescent="0.4">
      <c r="A138" s="9">
        <f t="shared" si="3"/>
        <v>127</v>
      </c>
      <c r="B138" s="23" t="s">
        <v>58</v>
      </c>
      <c r="C138" s="19" t="s">
        <v>53</v>
      </c>
      <c r="D138" s="22">
        <f>D139</f>
        <v>190</v>
      </c>
    </row>
    <row r="139" spans="1:4" x14ac:dyDescent="0.4">
      <c r="A139" s="9">
        <f t="shared" si="3"/>
        <v>128</v>
      </c>
      <c r="B139" s="10" t="s">
        <v>28</v>
      </c>
      <c r="C139" s="10" t="s">
        <v>55</v>
      </c>
      <c r="D139" s="12">
        <v>190</v>
      </c>
    </row>
    <row r="140" spans="1:4" x14ac:dyDescent="0.4">
      <c r="A140" s="9">
        <f t="shared" si="3"/>
        <v>129</v>
      </c>
      <c r="B140" s="19" t="s">
        <v>140</v>
      </c>
      <c r="C140" s="19" t="s">
        <v>53</v>
      </c>
      <c r="D140" s="22">
        <f>D141</f>
        <v>12079</v>
      </c>
    </row>
    <row r="141" spans="1:4" x14ac:dyDescent="0.4">
      <c r="A141" s="9">
        <f t="shared" si="3"/>
        <v>130</v>
      </c>
      <c r="B141" s="10" t="s">
        <v>59</v>
      </c>
      <c r="C141" s="10" t="s">
        <v>60</v>
      </c>
      <c r="D141" s="12">
        <v>12079</v>
      </c>
    </row>
    <row r="142" spans="1:4" ht="53.4" customHeight="1" x14ac:dyDescent="0.4">
      <c r="A142" s="9">
        <f t="shared" si="3"/>
        <v>131</v>
      </c>
      <c r="B142" s="23" t="s">
        <v>162</v>
      </c>
      <c r="C142" s="19" t="s">
        <v>153</v>
      </c>
      <c r="D142" s="22">
        <v>0</v>
      </c>
    </row>
    <row r="143" spans="1:4" ht="70.2" customHeight="1" x14ac:dyDescent="0.4">
      <c r="A143" s="9">
        <f t="shared" si="3"/>
        <v>132</v>
      </c>
      <c r="B143" s="23" t="s">
        <v>163</v>
      </c>
      <c r="C143" s="19" t="s">
        <v>153</v>
      </c>
      <c r="D143" s="22">
        <v>383.6</v>
      </c>
    </row>
    <row r="144" spans="1:4" ht="36.6" customHeight="1" x14ac:dyDescent="0.4">
      <c r="A144" s="9">
        <f t="shared" si="3"/>
        <v>133</v>
      </c>
      <c r="B144" s="23" t="s">
        <v>164</v>
      </c>
      <c r="C144" s="19" t="s">
        <v>153</v>
      </c>
      <c r="D144" s="22">
        <v>250.55</v>
      </c>
    </row>
    <row r="145" spans="1:4" ht="22.95" customHeight="1" x14ac:dyDescent="0.4">
      <c r="A145" s="9">
        <f t="shared" si="3"/>
        <v>134</v>
      </c>
      <c r="B145" s="23" t="s">
        <v>165</v>
      </c>
      <c r="C145" s="19" t="s">
        <v>153</v>
      </c>
      <c r="D145" s="22">
        <v>0</v>
      </c>
    </row>
    <row r="146" spans="1:4" ht="36" customHeight="1" x14ac:dyDescent="0.4">
      <c r="A146" s="9">
        <f t="shared" si="3"/>
        <v>135</v>
      </c>
      <c r="B146" s="23" t="s">
        <v>166</v>
      </c>
      <c r="C146" s="19" t="s">
        <v>153</v>
      </c>
      <c r="D146" s="22">
        <v>1404.78</v>
      </c>
    </row>
    <row r="147" spans="1:4" ht="19.95" customHeight="1" x14ac:dyDescent="0.4">
      <c r="A147" s="9">
        <f t="shared" si="3"/>
        <v>136</v>
      </c>
      <c r="B147" s="23" t="s">
        <v>167</v>
      </c>
      <c r="C147" s="19" t="s">
        <v>153</v>
      </c>
      <c r="D147" s="22">
        <v>12736.25</v>
      </c>
    </row>
    <row r="148" spans="1:4" x14ac:dyDescent="0.4">
      <c r="A148" s="9">
        <f t="shared" si="3"/>
        <v>137</v>
      </c>
      <c r="B148" s="19" t="s">
        <v>61</v>
      </c>
      <c r="C148" s="19" t="s">
        <v>62</v>
      </c>
      <c r="D148" s="22">
        <f>D149+D152+D153+D154+D155+D156+D157</f>
        <v>45692.069999999992</v>
      </c>
    </row>
    <row r="149" spans="1:4" x14ac:dyDescent="0.4">
      <c r="A149" s="9">
        <f t="shared" si="3"/>
        <v>138</v>
      </c>
      <c r="B149" s="19" t="s">
        <v>63</v>
      </c>
      <c r="C149" s="19" t="s">
        <v>62</v>
      </c>
      <c r="D149" s="22">
        <f>D150+D151</f>
        <v>0</v>
      </c>
    </row>
    <row r="150" spans="1:4" x14ac:dyDescent="0.4">
      <c r="A150" s="9">
        <f t="shared" si="3"/>
        <v>139</v>
      </c>
      <c r="B150" s="10" t="s">
        <v>108</v>
      </c>
      <c r="C150" s="10" t="s">
        <v>119</v>
      </c>
      <c r="D150" s="12">
        <v>0</v>
      </c>
    </row>
    <row r="151" spans="1:4" x14ac:dyDescent="0.4">
      <c r="A151" s="9">
        <f t="shared" si="3"/>
        <v>140</v>
      </c>
      <c r="B151" s="10" t="s">
        <v>236</v>
      </c>
      <c r="C151" s="10" t="s">
        <v>237</v>
      </c>
      <c r="D151" s="12">
        <v>0</v>
      </c>
    </row>
    <row r="152" spans="1:4" ht="74.400000000000006" customHeight="1" x14ac:dyDescent="0.4">
      <c r="A152" s="9">
        <f t="shared" si="3"/>
        <v>141</v>
      </c>
      <c r="B152" s="23" t="s">
        <v>168</v>
      </c>
      <c r="C152" s="19" t="s">
        <v>156</v>
      </c>
      <c r="D152" s="22">
        <v>489.52</v>
      </c>
    </row>
    <row r="153" spans="1:4" ht="52.95" customHeight="1" x14ac:dyDescent="0.4">
      <c r="A153" s="9">
        <f t="shared" si="3"/>
        <v>142</v>
      </c>
      <c r="B153" s="23" t="s">
        <v>191</v>
      </c>
      <c r="C153" s="19" t="s">
        <v>182</v>
      </c>
      <c r="D153" s="20">
        <v>13036</v>
      </c>
    </row>
    <row r="154" spans="1:4" ht="33.6" x14ac:dyDescent="0.4">
      <c r="A154" s="9">
        <f t="shared" si="3"/>
        <v>143</v>
      </c>
      <c r="B154" s="23" t="s">
        <v>242</v>
      </c>
      <c r="C154" s="19" t="s">
        <v>182</v>
      </c>
      <c r="D154" s="22">
        <v>9557.48</v>
      </c>
    </row>
    <row r="155" spans="1:4" ht="33.75" customHeight="1" x14ac:dyDescent="0.4">
      <c r="A155" s="9">
        <f t="shared" si="3"/>
        <v>144</v>
      </c>
      <c r="B155" s="23" t="s">
        <v>227</v>
      </c>
      <c r="C155" s="19" t="s">
        <v>182</v>
      </c>
      <c r="D155" s="22">
        <v>22071.759999999998</v>
      </c>
    </row>
    <row r="156" spans="1:4" ht="37.799999999999997" customHeight="1" x14ac:dyDescent="0.4">
      <c r="A156" s="9">
        <f t="shared" si="3"/>
        <v>145</v>
      </c>
      <c r="B156" s="23" t="s">
        <v>192</v>
      </c>
      <c r="C156" s="19" t="s">
        <v>182</v>
      </c>
      <c r="D156" s="22">
        <v>528.55999999999995</v>
      </c>
    </row>
    <row r="157" spans="1:4" ht="33.6" x14ac:dyDescent="0.4">
      <c r="A157" s="9">
        <f t="shared" si="3"/>
        <v>146</v>
      </c>
      <c r="B157" s="23" t="s">
        <v>193</v>
      </c>
      <c r="C157" s="19" t="s">
        <v>182</v>
      </c>
      <c r="D157" s="22">
        <v>8.75</v>
      </c>
    </row>
    <row r="158" spans="1:4" x14ac:dyDescent="0.4">
      <c r="A158" s="9">
        <f t="shared" si="3"/>
        <v>147</v>
      </c>
      <c r="B158" s="23" t="s">
        <v>64</v>
      </c>
      <c r="C158" s="27" t="s">
        <v>65</v>
      </c>
      <c r="D158" s="22">
        <f>D159+D211+D223+D224+D225+D216</f>
        <v>91182.06</v>
      </c>
    </row>
    <row r="159" spans="1:4" x14ac:dyDescent="0.4">
      <c r="A159" s="9">
        <f t="shared" si="3"/>
        <v>148</v>
      </c>
      <c r="B159" s="28" t="s">
        <v>66</v>
      </c>
      <c r="C159" s="27" t="s">
        <v>65</v>
      </c>
      <c r="D159" s="22">
        <f>D160+D166+D171+D176+D182+D187+D192+D198+D203+D207</f>
        <v>46641.2</v>
      </c>
    </row>
    <row r="160" spans="1:4" x14ac:dyDescent="0.4">
      <c r="A160" s="9">
        <f t="shared" si="3"/>
        <v>149</v>
      </c>
      <c r="B160" s="19" t="s">
        <v>67</v>
      </c>
      <c r="C160" s="27" t="s">
        <v>65</v>
      </c>
      <c r="D160" s="22">
        <f>D161</f>
        <v>17679</v>
      </c>
    </row>
    <row r="161" spans="1:5" x14ac:dyDescent="0.4">
      <c r="A161" s="9">
        <f t="shared" si="3"/>
        <v>150</v>
      </c>
      <c r="B161" s="13" t="s">
        <v>68</v>
      </c>
      <c r="C161" s="10" t="s">
        <v>69</v>
      </c>
      <c r="D161" s="12">
        <f>D162+D163+D164+D165</f>
        <v>17679</v>
      </c>
    </row>
    <row r="162" spans="1:5" x14ac:dyDescent="0.4">
      <c r="A162" s="9">
        <f t="shared" si="3"/>
        <v>151</v>
      </c>
      <c r="B162" s="10" t="s">
        <v>36</v>
      </c>
      <c r="C162" s="10" t="s">
        <v>70</v>
      </c>
      <c r="D162" s="12">
        <v>16734</v>
      </c>
      <c r="E162" s="29"/>
    </row>
    <row r="163" spans="1:5" x14ac:dyDescent="0.4">
      <c r="A163" s="9">
        <f t="shared" si="3"/>
        <v>152</v>
      </c>
      <c r="B163" s="10" t="s">
        <v>28</v>
      </c>
      <c r="C163" s="10" t="s">
        <v>71</v>
      </c>
      <c r="D163" s="12">
        <v>800</v>
      </c>
    </row>
    <row r="164" spans="1:5" x14ac:dyDescent="0.4">
      <c r="A164" s="9">
        <f t="shared" si="3"/>
        <v>153</v>
      </c>
      <c r="B164" s="13" t="s">
        <v>149</v>
      </c>
      <c r="C164" s="26" t="s">
        <v>88</v>
      </c>
      <c r="D164" s="12">
        <v>145</v>
      </c>
    </row>
    <row r="165" spans="1:5" x14ac:dyDescent="0.4">
      <c r="A165" s="9">
        <f t="shared" si="3"/>
        <v>154</v>
      </c>
      <c r="B165" s="10" t="s">
        <v>29</v>
      </c>
      <c r="C165" s="10" t="s">
        <v>84</v>
      </c>
      <c r="D165" s="12">
        <v>0</v>
      </c>
    </row>
    <row r="166" spans="1:5" x14ac:dyDescent="0.4">
      <c r="A166" s="9">
        <f t="shared" si="3"/>
        <v>155</v>
      </c>
      <c r="B166" s="19" t="s">
        <v>72</v>
      </c>
      <c r="C166" s="19" t="s">
        <v>65</v>
      </c>
      <c r="D166" s="22">
        <f>D167</f>
        <v>4205</v>
      </c>
    </row>
    <row r="167" spans="1:5" x14ac:dyDescent="0.4">
      <c r="A167" s="9">
        <f t="shared" si="3"/>
        <v>156</v>
      </c>
      <c r="B167" s="13" t="s">
        <v>68</v>
      </c>
      <c r="C167" s="10" t="s">
        <v>69</v>
      </c>
      <c r="D167" s="12">
        <f>D168+D169+D170</f>
        <v>4205</v>
      </c>
    </row>
    <row r="168" spans="1:5" x14ac:dyDescent="0.4">
      <c r="A168" s="9">
        <f t="shared" si="3"/>
        <v>157</v>
      </c>
      <c r="B168" s="10" t="s">
        <v>36</v>
      </c>
      <c r="C168" s="10" t="s">
        <v>73</v>
      </c>
      <c r="D168" s="12">
        <v>3600</v>
      </c>
    </row>
    <row r="169" spans="1:5" x14ac:dyDescent="0.4">
      <c r="A169" s="9">
        <f t="shared" si="3"/>
        <v>158</v>
      </c>
      <c r="B169" s="10" t="s">
        <v>28</v>
      </c>
      <c r="C169" s="10" t="s">
        <v>71</v>
      </c>
      <c r="D169" s="12">
        <v>550</v>
      </c>
    </row>
    <row r="170" spans="1:5" x14ac:dyDescent="0.4">
      <c r="A170" s="9">
        <f t="shared" si="3"/>
        <v>159</v>
      </c>
      <c r="B170" s="13" t="s">
        <v>149</v>
      </c>
      <c r="C170" s="26" t="s">
        <v>88</v>
      </c>
      <c r="D170" s="12">
        <v>55</v>
      </c>
    </row>
    <row r="171" spans="1:5" x14ac:dyDescent="0.4">
      <c r="A171" s="9">
        <f t="shared" ref="A171:A235" si="4">A170+1</f>
        <v>160</v>
      </c>
      <c r="B171" s="19" t="s">
        <v>74</v>
      </c>
      <c r="C171" s="19" t="s">
        <v>65</v>
      </c>
      <c r="D171" s="22">
        <f>D172</f>
        <v>3160</v>
      </c>
    </row>
    <row r="172" spans="1:5" x14ac:dyDescent="0.4">
      <c r="A172" s="9">
        <f t="shared" si="4"/>
        <v>161</v>
      </c>
      <c r="B172" s="13" t="s">
        <v>68</v>
      </c>
      <c r="C172" s="10" t="s">
        <v>69</v>
      </c>
      <c r="D172" s="12">
        <f>D173+D174+D175</f>
        <v>3160</v>
      </c>
    </row>
    <row r="173" spans="1:5" x14ac:dyDescent="0.4">
      <c r="A173" s="9">
        <f t="shared" si="4"/>
        <v>162</v>
      </c>
      <c r="B173" s="10" t="s">
        <v>36</v>
      </c>
      <c r="C173" s="10" t="s">
        <v>70</v>
      </c>
      <c r="D173" s="12">
        <v>2685</v>
      </c>
      <c r="E173" s="29"/>
    </row>
    <row r="174" spans="1:5" x14ac:dyDescent="0.4">
      <c r="A174" s="9">
        <f t="shared" si="4"/>
        <v>163</v>
      </c>
      <c r="B174" s="10" t="s">
        <v>28</v>
      </c>
      <c r="C174" s="10" t="s">
        <v>71</v>
      </c>
      <c r="D174" s="12">
        <v>475</v>
      </c>
    </row>
    <row r="175" spans="1:5" x14ac:dyDescent="0.4">
      <c r="A175" s="9">
        <f t="shared" si="4"/>
        <v>164</v>
      </c>
      <c r="B175" s="10" t="s">
        <v>29</v>
      </c>
      <c r="C175" s="10" t="s">
        <v>77</v>
      </c>
      <c r="D175" s="12">
        <v>0</v>
      </c>
    </row>
    <row r="176" spans="1:5" x14ac:dyDescent="0.4">
      <c r="A176" s="9">
        <f t="shared" si="4"/>
        <v>165</v>
      </c>
      <c r="B176" s="19" t="s">
        <v>75</v>
      </c>
      <c r="C176" s="19" t="s">
        <v>65</v>
      </c>
      <c r="D176" s="22">
        <f>D177</f>
        <v>5332.2</v>
      </c>
    </row>
    <row r="177" spans="1:6" x14ac:dyDescent="0.4">
      <c r="A177" s="9">
        <f t="shared" si="4"/>
        <v>166</v>
      </c>
      <c r="B177" s="13" t="s">
        <v>76</v>
      </c>
      <c r="C177" s="10" t="s">
        <v>69</v>
      </c>
      <c r="D177" s="12">
        <f>D178+D179+D180+D181</f>
        <v>5332.2</v>
      </c>
    </row>
    <row r="178" spans="1:6" x14ac:dyDescent="0.4">
      <c r="A178" s="9">
        <f t="shared" si="4"/>
        <v>167</v>
      </c>
      <c r="B178" s="10" t="s">
        <v>36</v>
      </c>
      <c r="C178" s="10" t="s">
        <v>70</v>
      </c>
      <c r="D178" s="12">
        <v>4263.2</v>
      </c>
      <c r="F178" s="18"/>
    </row>
    <row r="179" spans="1:6" x14ac:dyDescent="0.4">
      <c r="A179" s="9">
        <f t="shared" si="4"/>
        <v>168</v>
      </c>
      <c r="B179" s="10" t="s">
        <v>28</v>
      </c>
      <c r="C179" s="10" t="s">
        <v>71</v>
      </c>
      <c r="D179" s="12">
        <v>1000</v>
      </c>
    </row>
    <row r="180" spans="1:6" x14ac:dyDescent="0.4">
      <c r="A180" s="9">
        <f t="shared" si="4"/>
        <v>169</v>
      </c>
      <c r="B180" s="13" t="s">
        <v>149</v>
      </c>
      <c r="C180" s="26" t="s">
        <v>88</v>
      </c>
      <c r="D180" s="12">
        <v>69</v>
      </c>
    </row>
    <row r="181" spans="1:6" x14ac:dyDescent="0.4">
      <c r="A181" s="9">
        <f t="shared" si="4"/>
        <v>170</v>
      </c>
      <c r="B181" s="10" t="s">
        <v>29</v>
      </c>
      <c r="C181" s="10" t="s">
        <v>77</v>
      </c>
      <c r="D181" s="12">
        <v>0</v>
      </c>
    </row>
    <row r="182" spans="1:6" ht="19.95" customHeight="1" x14ac:dyDescent="0.4">
      <c r="A182" s="9">
        <f t="shared" si="4"/>
        <v>171</v>
      </c>
      <c r="B182" s="23" t="s">
        <v>78</v>
      </c>
      <c r="C182" s="19" t="s">
        <v>65</v>
      </c>
      <c r="D182" s="22">
        <f>D183</f>
        <v>1240</v>
      </c>
    </row>
    <row r="183" spans="1:6" x14ac:dyDescent="0.4">
      <c r="A183" s="9">
        <f t="shared" si="4"/>
        <v>172</v>
      </c>
      <c r="B183" s="13" t="s">
        <v>76</v>
      </c>
      <c r="C183" s="10" t="s">
        <v>69</v>
      </c>
      <c r="D183" s="12">
        <f>D184+D185+D186</f>
        <v>1240</v>
      </c>
    </row>
    <row r="184" spans="1:6" x14ac:dyDescent="0.4">
      <c r="A184" s="9">
        <f t="shared" si="4"/>
        <v>173</v>
      </c>
      <c r="B184" s="10" t="s">
        <v>36</v>
      </c>
      <c r="C184" s="10" t="s">
        <v>70</v>
      </c>
      <c r="D184" s="12">
        <v>895</v>
      </c>
    </row>
    <row r="185" spans="1:6" x14ac:dyDescent="0.4">
      <c r="A185" s="9">
        <f t="shared" si="4"/>
        <v>174</v>
      </c>
      <c r="B185" s="10" t="s">
        <v>28</v>
      </c>
      <c r="C185" s="10" t="s">
        <v>71</v>
      </c>
      <c r="D185" s="12">
        <v>345</v>
      </c>
    </row>
    <row r="186" spans="1:6" x14ac:dyDescent="0.4">
      <c r="A186" s="9">
        <f t="shared" si="4"/>
        <v>175</v>
      </c>
      <c r="B186" s="10" t="s">
        <v>29</v>
      </c>
      <c r="C186" s="10" t="s">
        <v>84</v>
      </c>
      <c r="D186" s="12">
        <v>0</v>
      </c>
    </row>
    <row r="187" spans="1:6" x14ac:dyDescent="0.4">
      <c r="A187" s="9">
        <f t="shared" si="4"/>
        <v>176</v>
      </c>
      <c r="B187" s="19" t="s">
        <v>79</v>
      </c>
      <c r="C187" s="19" t="s">
        <v>65</v>
      </c>
      <c r="D187" s="22">
        <f>D188</f>
        <v>1841</v>
      </c>
    </row>
    <row r="188" spans="1:6" x14ac:dyDescent="0.4">
      <c r="A188" s="9">
        <f t="shared" si="4"/>
        <v>177</v>
      </c>
      <c r="B188" s="13" t="s">
        <v>76</v>
      </c>
      <c r="C188" s="10" t="s">
        <v>69</v>
      </c>
      <c r="D188" s="12">
        <f>D189+D190+D191</f>
        <v>1841</v>
      </c>
    </row>
    <row r="189" spans="1:6" x14ac:dyDescent="0.4">
      <c r="A189" s="9">
        <f t="shared" si="4"/>
        <v>178</v>
      </c>
      <c r="B189" s="10" t="s">
        <v>36</v>
      </c>
      <c r="C189" s="10" t="s">
        <v>70</v>
      </c>
      <c r="D189" s="12">
        <v>1841</v>
      </c>
    </row>
    <row r="190" spans="1:6" x14ac:dyDescent="0.4">
      <c r="A190" s="9">
        <f t="shared" si="4"/>
        <v>179</v>
      </c>
      <c r="B190" s="10" t="s">
        <v>28</v>
      </c>
      <c r="C190" s="10" t="s">
        <v>71</v>
      </c>
      <c r="D190" s="12">
        <v>0</v>
      </c>
    </row>
    <row r="191" spans="1:6" x14ac:dyDescent="0.4">
      <c r="A191" s="9">
        <f t="shared" si="4"/>
        <v>180</v>
      </c>
      <c r="B191" s="10" t="s">
        <v>29</v>
      </c>
      <c r="C191" s="10" t="s">
        <v>84</v>
      </c>
      <c r="D191" s="12">
        <v>0</v>
      </c>
      <c r="E191" s="29"/>
    </row>
    <row r="192" spans="1:6" x14ac:dyDescent="0.4">
      <c r="A192" s="9">
        <f t="shared" si="4"/>
        <v>181</v>
      </c>
      <c r="B192" s="19" t="s">
        <v>80</v>
      </c>
      <c r="C192" s="19" t="s">
        <v>65</v>
      </c>
      <c r="D192" s="22">
        <f>D193</f>
        <v>8584</v>
      </c>
    </row>
    <row r="193" spans="1:6" x14ac:dyDescent="0.4">
      <c r="A193" s="9">
        <f t="shared" si="4"/>
        <v>182</v>
      </c>
      <c r="B193" s="13" t="s">
        <v>76</v>
      </c>
      <c r="C193" s="10" t="s">
        <v>69</v>
      </c>
      <c r="D193" s="12">
        <f>D194+D195+D196+D197</f>
        <v>8584</v>
      </c>
    </row>
    <row r="194" spans="1:6" x14ac:dyDescent="0.4">
      <c r="A194" s="9">
        <f t="shared" si="4"/>
        <v>183</v>
      </c>
      <c r="B194" s="10" t="s">
        <v>36</v>
      </c>
      <c r="C194" s="10" t="s">
        <v>70</v>
      </c>
      <c r="D194" s="12">
        <v>6474</v>
      </c>
    </row>
    <row r="195" spans="1:6" x14ac:dyDescent="0.4">
      <c r="A195" s="9">
        <f t="shared" si="4"/>
        <v>184</v>
      </c>
      <c r="B195" s="10" t="s">
        <v>28</v>
      </c>
      <c r="C195" s="10" t="s">
        <v>71</v>
      </c>
      <c r="D195" s="12">
        <v>2000</v>
      </c>
    </row>
    <row r="196" spans="1:6" x14ac:dyDescent="0.4">
      <c r="A196" s="9">
        <f t="shared" si="4"/>
        <v>185</v>
      </c>
      <c r="B196" s="13" t="s">
        <v>149</v>
      </c>
      <c r="C196" s="26" t="s">
        <v>88</v>
      </c>
      <c r="D196" s="12">
        <v>110</v>
      </c>
    </row>
    <row r="197" spans="1:6" x14ac:dyDescent="0.4">
      <c r="A197" s="9">
        <f t="shared" si="4"/>
        <v>186</v>
      </c>
      <c r="B197" s="10" t="s">
        <v>29</v>
      </c>
      <c r="C197" s="10" t="s">
        <v>84</v>
      </c>
      <c r="D197" s="12">
        <v>0</v>
      </c>
    </row>
    <row r="198" spans="1:6" ht="19.2" customHeight="1" x14ac:dyDescent="0.4">
      <c r="A198" s="9">
        <f t="shared" si="4"/>
        <v>187</v>
      </c>
      <c r="B198" s="23" t="s">
        <v>81</v>
      </c>
      <c r="C198" s="19" t="s">
        <v>65</v>
      </c>
      <c r="D198" s="22">
        <f>D199</f>
        <v>2709</v>
      </c>
    </row>
    <row r="199" spans="1:6" x14ac:dyDescent="0.4">
      <c r="A199" s="9">
        <f t="shared" si="4"/>
        <v>188</v>
      </c>
      <c r="B199" s="13" t="s">
        <v>76</v>
      </c>
      <c r="C199" s="10" t="s">
        <v>69</v>
      </c>
      <c r="D199" s="12">
        <f>D200+D201+D202</f>
        <v>2709</v>
      </c>
    </row>
    <row r="200" spans="1:6" x14ac:dyDescent="0.4">
      <c r="A200" s="9">
        <f t="shared" si="4"/>
        <v>189</v>
      </c>
      <c r="B200" s="10" t="s">
        <v>36</v>
      </c>
      <c r="C200" s="10" t="s">
        <v>70</v>
      </c>
      <c r="D200" s="12">
        <v>2161</v>
      </c>
    </row>
    <row r="201" spans="1:6" x14ac:dyDescent="0.4">
      <c r="A201" s="9">
        <f t="shared" si="4"/>
        <v>190</v>
      </c>
      <c r="B201" s="10" t="s">
        <v>28</v>
      </c>
      <c r="C201" s="10" t="s">
        <v>71</v>
      </c>
      <c r="D201" s="12">
        <v>548</v>
      </c>
      <c r="E201" s="25"/>
      <c r="F201" s="25"/>
    </row>
    <row r="202" spans="1:6" x14ac:dyDescent="0.4">
      <c r="A202" s="9">
        <f t="shared" si="4"/>
        <v>191</v>
      </c>
      <c r="B202" s="10" t="s">
        <v>29</v>
      </c>
      <c r="C202" s="10" t="s">
        <v>84</v>
      </c>
      <c r="D202" s="12">
        <v>0</v>
      </c>
    </row>
    <row r="203" spans="1:6" x14ac:dyDescent="0.4">
      <c r="A203" s="9">
        <f t="shared" si="4"/>
        <v>192</v>
      </c>
      <c r="B203" s="19" t="s">
        <v>82</v>
      </c>
      <c r="C203" s="19" t="s">
        <v>65</v>
      </c>
      <c r="D203" s="22">
        <f>D204</f>
        <v>1367</v>
      </c>
    </row>
    <row r="204" spans="1:6" x14ac:dyDescent="0.4">
      <c r="A204" s="9">
        <f t="shared" si="4"/>
        <v>193</v>
      </c>
      <c r="B204" s="13" t="s">
        <v>76</v>
      </c>
      <c r="C204" s="10" t="s">
        <v>69</v>
      </c>
      <c r="D204" s="12">
        <f>D205+D206</f>
        <v>1367</v>
      </c>
    </row>
    <row r="205" spans="1:6" x14ac:dyDescent="0.4">
      <c r="A205" s="9">
        <f t="shared" si="4"/>
        <v>194</v>
      </c>
      <c r="B205" s="10" t="s">
        <v>36</v>
      </c>
      <c r="C205" s="10" t="s">
        <v>70</v>
      </c>
      <c r="D205" s="12">
        <v>647</v>
      </c>
    </row>
    <row r="206" spans="1:6" x14ac:dyDescent="0.4">
      <c r="A206" s="9">
        <f t="shared" si="4"/>
        <v>195</v>
      </c>
      <c r="B206" s="10" t="s">
        <v>28</v>
      </c>
      <c r="C206" s="10" t="s">
        <v>71</v>
      </c>
      <c r="D206" s="12">
        <v>720</v>
      </c>
    </row>
    <row r="207" spans="1:6" x14ac:dyDescent="0.4">
      <c r="A207" s="9">
        <f t="shared" si="4"/>
        <v>196</v>
      </c>
      <c r="B207" s="19" t="s">
        <v>83</v>
      </c>
      <c r="C207" s="19" t="s">
        <v>65</v>
      </c>
      <c r="D207" s="22">
        <f>D208</f>
        <v>524</v>
      </c>
    </row>
    <row r="208" spans="1:6" x14ac:dyDescent="0.4">
      <c r="A208" s="9">
        <f t="shared" si="4"/>
        <v>197</v>
      </c>
      <c r="B208" s="13" t="s">
        <v>76</v>
      </c>
      <c r="C208" s="10" t="s">
        <v>69</v>
      </c>
      <c r="D208" s="12">
        <f>D209+D210</f>
        <v>524</v>
      </c>
    </row>
    <row r="209" spans="1:4" x14ac:dyDescent="0.4">
      <c r="A209" s="9">
        <f t="shared" si="4"/>
        <v>198</v>
      </c>
      <c r="B209" s="10" t="s">
        <v>36</v>
      </c>
      <c r="C209" s="10" t="s">
        <v>70</v>
      </c>
      <c r="D209" s="12">
        <v>404</v>
      </c>
    </row>
    <row r="210" spans="1:4" x14ac:dyDescent="0.4">
      <c r="A210" s="9">
        <f t="shared" si="4"/>
        <v>199</v>
      </c>
      <c r="B210" s="10" t="s">
        <v>28</v>
      </c>
      <c r="C210" s="10" t="s">
        <v>71</v>
      </c>
      <c r="D210" s="12">
        <v>120</v>
      </c>
    </row>
    <row r="211" spans="1:4" x14ac:dyDescent="0.4">
      <c r="A211" s="9">
        <f t="shared" si="4"/>
        <v>200</v>
      </c>
      <c r="B211" s="28" t="s">
        <v>85</v>
      </c>
      <c r="C211" s="27" t="s">
        <v>65</v>
      </c>
      <c r="D211" s="22">
        <f>D212+D214</f>
        <v>25203</v>
      </c>
    </row>
    <row r="212" spans="1:4" x14ac:dyDescent="0.4">
      <c r="A212" s="9">
        <f t="shared" si="4"/>
        <v>201</v>
      </c>
      <c r="B212" s="23" t="s">
        <v>86</v>
      </c>
      <c r="C212" s="19" t="s">
        <v>65</v>
      </c>
      <c r="D212" s="22">
        <f>D213</f>
        <v>23653</v>
      </c>
    </row>
    <row r="213" spans="1:4" x14ac:dyDescent="0.4">
      <c r="A213" s="9">
        <f t="shared" si="4"/>
        <v>202</v>
      </c>
      <c r="B213" s="10" t="s">
        <v>87</v>
      </c>
      <c r="C213" s="10" t="s">
        <v>88</v>
      </c>
      <c r="D213" s="12">
        <v>23653</v>
      </c>
    </row>
    <row r="214" spans="1:4" x14ac:dyDescent="0.4">
      <c r="A214" s="9">
        <f t="shared" si="4"/>
        <v>203</v>
      </c>
      <c r="B214" s="19" t="s">
        <v>220</v>
      </c>
      <c r="C214" s="19" t="s">
        <v>65</v>
      </c>
      <c r="D214" s="22">
        <f>D215</f>
        <v>1550</v>
      </c>
    </row>
    <row r="215" spans="1:4" x14ac:dyDescent="0.4">
      <c r="A215" s="9">
        <f t="shared" si="4"/>
        <v>204</v>
      </c>
      <c r="B215" s="10" t="s">
        <v>87</v>
      </c>
      <c r="C215" s="10" t="s">
        <v>88</v>
      </c>
      <c r="D215" s="12">
        <v>1550</v>
      </c>
    </row>
    <row r="216" spans="1:4" x14ac:dyDescent="0.4">
      <c r="A216" s="9">
        <f t="shared" si="4"/>
        <v>205</v>
      </c>
      <c r="B216" s="19" t="s">
        <v>221</v>
      </c>
      <c r="C216" s="19" t="s">
        <v>65</v>
      </c>
      <c r="D216" s="22">
        <f>D217+D219+D221</f>
        <v>2850</v>
      </c>
    </row>
    <row r="217" spans="1:4" x14ac:dyDescent="0.4">
      <c r="A217" s="9">
        <f t="shared" si="4"/>
        <v>206</v>
      </c>
      <c r="B217" s="19" t="s">
        <v>222</v>
      </c>
      <c r="C217" s="19" t="s">
        <v>65</v>
      </c>
      <c r="D217" s="22">
        <f>D218</f>
        <v>1050</v>
      </c>
    </row>
    <row r="218" spans="1:4" x14ac:dyDescent="0.4">
      <c r="A218" s="9">
        <f t="shared" si="4"/>
        <v>207</v>
      </c>
      <c r="B218" s="10" t="s">
        <v>87</v>
      </c>
      <c r="C218" s="10" t="s">
        <v>88</v>
      </c>
      <c r="D218" s="12">
        <v>1050</v>
      </c>
    </row>
    <row r="219" spans="1:4" x14ac:dyDescent="0.4">
      <c r="A219" s="9">
        <f t="shared" si="4"/>
        <v>208</v>
      </c>
      <c r="B219" s="19" t="s">
        <v>223</v>
      </c>
      <c r="C219" s="19" t="s">
        <v>65</v>
      </c>
      <c r="D219" s="22">
        <f>D220</f>
        <v>900</v>
      </c>
    </row>
    <row r="220" spans="1:4" x14ac:dyDescent="0.4">
      <c r="A220" s="9">
        <f t="shared" si="4"/>
        <v>209</v>
      </c>
      <c r="B220" s="10" t="s">
        <v>87</v>
      </c>
      <c r="C220" s="10" t="s">
        <v>88</v>
      </c>
      <c r="D220" s="12">
        <v>900</v>
      </c>
    </row>
    <row r="221" spans="1:4" x14ac:dyDescent="0.4">
      <c r="A221" s="9">
        <f t="shared" si="4"/>
        <v>210</v>
      </c>
      <c r="B221" s="19" t="s">
        <v>224</v>
      </c>
      <c r="C221" s="19" t="s">
        <v>65</v>
      </c>
      <c r="D221" s="22">
        <f>D222</f>
        <v>900</v>
      </c>
    </row>
    <row r="222" spans="1:4" x14ac:dyDescent="0.4">
      <c r="A222" s="9">
        <f t="shared" si="4"/>
        <v>211</v>
      </c>
      <c r="B222" s="10" t="s">
        <v>87</v>
      </c>
      <c r="C222" s="10" t="s">
        <v>88</v>
      </c>
      <c r="D222" s="12">
        <v>900</v>
      </c>
    </row>
    <row r="223" spans="1:4" ht="33.6" x14ac:dyDescent="0.4">
      <c r="A223" s="9">
        <f t="shared" si="4"/>
        <v>212</v>
      </c>
      <c r="B223" s="23" t="s">
        <v>246</v>
      </c>
      <c r="C223" s="19" t="s">
        <v>84</v>
      </c>
      <c r="D223" s="22">
        <v>375</v>
      </c>
    </row>
    <row r="224" spans="1:4" ht="69" customHeight="1" x14ac:dyDescent="0.4">
      <c r="A224" s="9">
        <f t="shared" si="4"/>
        <v>213</v>
      </c>
      <c r="B224" s="23" t="s">
        <v>169</v>
      </c>
      <c r="C224" s="19" t="s">
        <v>142</v>
      </c>
      <c r="D224" s="22">
        <v>16112.86</v>
      </c>
    </row>
    <row r="225" spans="1:4" ht="36" customHeight="1" x14ac:dyDescent="0.4">
      <c r="A225" s="9">
        <f t="shared" si="4"/>
        <v>214</v>
      </c>
      <c r="B225" s="23" t="s">
        <v>210</v>
      </c>
      <c r="C225" s="19" t="s">
        <v>142</v>
      </c>
      <c r="D225" s="22">
        <v>0</v>
      </c>
    </row>
    <row r="226" spans="1:4" ht="23.25" customHeight="1" x14ac:dyDescent="0.4">
      <c r="A226" s="9">
        <f t="shared" si="4"/>
        <v>215</v>
      </c>
      <c r="B226" s="23" t="s">
        <v>89</v>
      </c>
      <c r="C226" s="19" t="s">
        <v>90</v>
      </c>
      <c r="D226" s="22">
        <f>D227</f>
        <v>148531.93</v>
      </c>
    </row>
    <row r="227" spans="1:4" ht="34.950000000000003" customHeight="1" x14ac:dyDescent="0.4">
      <c r="A227" s="9">
        <f t="shared" si="4"/>
        <v>216</v>
      </c>
      <c r="B227" s="23" t="s">
        <v>91</v>
      </c>
      <c r="C227" s="19" t="s">
        <v>92</v>
      </c>
      <c r="D227" s="22">
        <f>D228+D229+D230+D231+D232+D233+D234</f>
        <v>148531.93</v>
      </c>
    </row>
    <row r="228" spans="1:4" x14ac:dyDescent="0.4">
      <c r="A228" s="9">
        <f t="shared" si="4"/>
        <v>217</v>
      </c>
      <c r="B228" s="10" t="s">
        <v>36</v>
      </c>
      <c r="C228" s="10" t="s">
        <v>93</v>
      </c>
      <c r="D228" s="12">
        <v>115575</v>
      </c>
    </row>
    <row r="229" spans="1:4" x14ac:dyDescent="0.4">
      <c r="A229" s="9">
        <f t="shared" si="4"/>
        <v>218</v>
      </c>
      <c r="B229" s="10" t="s">
        <v>28</v>
      </c>
      <c r="C229" s="10" t="s">
        <v>94</v>
      </c>
      <c r="D229" s="12">
        <v>20000</v>
      </c>
    </row>
    <row r="230" spans="1:4" x14ac:dyDescent="0.4">
      <c r="A230" s="9">
        <f t="shared" si="4"/>
        <v>219</v>
      </c>
      <c r="B230" s="10" t="s">
        <v>95</v>
      </c>
      <c r="C230" s="10" t="s">
        <v>122</v>
      </c>
      <c r="D230" s="12">
        <v>2600</v>
      </c>
    </row>
    <row r="231" spans="1:4" x14ac:dyDescent="0.4">
      <c r="A231" s="9">
        <f t="shared" si="4"/>
        <v>220</v>
      </c>
      <c r="B231" s="13" t="s">
        <v>149</v>
      </c>
      <c r="C231" s="26" t="s">
        <v>151</v>
      </c>
      <c r="D231" s="12">
        <v>1000</v>
      </c>
    </row>
    <row r="232" spans="1:4" x14ac:dyDescent="0.4">
      <c r="A232" s="9">
        <f t="shared" si="4"/>
        <v>221</v>
      </c>
      <c r="B232" s="10" t="s">
        <v>29</v>
      </c>
      <c r="C232" s="10" t="s">
        <v>96</v>
      </c>
      <c r="D232" s="12">
        <v>4648.93</v>
      </c>
    </row>
    <row r="233" spans="1:4" ht="36.75" customHeight="1" x14ac:dyDescent="0.4">
      <c r="A233" s="9">
        <f t="shared" si="4"/>
        <v>222</v>
      </c>
      <c r="B233" s="13" t="s">
        <v>179</v>
      </c>
      <c r="C233" s="10" t="s">
        <v>180</v>
      </c>
      <c r="D233" s="12">
        <v>4071</v>
      </c>
    </row>
    <row r="234" spans="1:4" ht="22.2" customHeight="1" x14ac:dyDescent="0.4">
      <c r="A234" s="9">
        <f t="shared" si="4"/>
        <v>223</v>
      </c>
      <c r="B234" s="13" t="s">
        <v>183</v>
      </c>
      <c r="C234" s="10" t="s">
        <v>180</v>
      </c>
      <c r="D234" s="12">
        <v>637</v>
      </c>
    </row>
    <row r="235" spans="1:4" ht="21.75" customHeight="1" x14ac:dyDescent="0.4">
      <c r="A235" s="9">
        <f t="shared" si="4"/>
        <v>224</v>
      </c>
      <c r="B235" s="23" t="s">
        <v>97</v>
      </c>
      <c r="C235" s="19" t="s">
        <v>98</v>
      </c>
      <c r="D235" s="22">
        <f>D236+D237+D238</f>
        <v>32110.870000000003</v>
      </c>
    </row>
    <row r="236" spans="1:4" ht="17.399999999999999" customHeight="1" x14ac:dyDescent="0.4">
      <c r="A236" s="9">
        <f t="shared" ref="A236:A261" si="5">A235+1</f>
        <v>225</v>
      </c>
      <c r="B236" s="19" t="s">
        <v>159</v>
      </c>
      <c r="C236" s="19" t="s">
        <v>150</v>
      </c>
      <c r="D236" s="20">
        <v>15865.87</v>
      </c>
    </row>
    <row r="237" spans="1:4" ht="18.600000000000001" customHeight="1" x14ac:dyDescent="0.4">
      <c r="A237" s="9">
        <f t="shared" si="5"/>
        <v>226</v>
      </c>
      <c r="B237" s="19" t="s">
        <v>126</v>
      </c>
      <c r="C237" s="19" t="s">
        <v>99</v>
      </c>
      <c r="D237" s="20">
        <v>16245</v>
      </c>
    </row>
    <row r="238" spans="1:4" x14ac:dyDescent="0.4">
      <c r="A238" s="9">
        <f t="shared" si="5"/>
        <v>227</v>
      </c>
      <c r="B238" s="19" t="s">
        <v>228</v>
      </c>
      <c r="C238" s="19" t="s">
        <v>229</v>
      </c>
      <c r="D238" s="20">
        <v>0</v>
      </c>
    </row>
    <row r="239" spans="1:4" ht="18.600000000000001" customHeight="1" x14ac:dyDescent="0.4">
      <c r="A239" s="9">
        <f t="shared" si="5"/>
        <v>228</v>
      </c>
      <c r="B239" s="23" t="s">
        <v>105</v>
      </c>
      <c r="C239" s="19" t="s">
        <v>106</v>
      </c>
      <c r="D239" s="22">
        <f>D240</f>
        <v>18444</v>
      </c>
    </row>
    <row r="240" spans="1:4" ht="51.6" customHeight="1" x14ac:dyDescent="0.4">
      <c r="A240" s="9">
        <f t="shared" si="5"/>
        <v>229</v>
      </c>
      <c r="B240" s="23" t="s">
        <v>170</v>
      </c>
      <c r="C240" s="19" t="s">
        <v>133</v>
      </c>
      <c r="D240" s="22">
        <v>18444</v>
      </c>
    </row>
    <row r="241" spans="1:4" ht="18" customHeight="1" x14ac:dyDescent="0.4">
      <c r="A241" s="9">
        <f t="shared" si="5"/>
        <v>230</v>
      </c>
      <c r="B241" s="23" t="s">
        <v>100</v>
      </c>
      <c r="C241" s="19" t="s">
        <v>101</v>
      </c>
      <c r="D241" s="22">
        <f>D242+D243</f>
        <v>2191</v>
      </c>
    </row>
    <row r="242" spans="1:4" ht="18.600000000000001" customHeight="1" x14ac:dyDescent="0.4">
      <c r="A242" s="9">
        <f t="shared" si="5"/>
        <v>231</v>
      </c>
      <c r="B242" s="23" t="s">
        <v>225</v>
      </c>
      <c r="C242" s="30" t="s">
        <v>226</v>
      </c>
      <c r="D242" s="22">
        <v>2000</v>
      </c>
    </row>
    <row r="243" spans="1:4" ht="20.25" customHeight="1" x14ac:dyDescent="0.4">
      <c r="A243" s="9">
        <f t="shared" si="5"/>
        <v>232</v>
      </c>
      <c r="B243" s="23" t="s">
        <v>241</v>
      </c>
      <c r="C243" s="19" t="s">
        <v>127</v>
      </c>
      <c r="D243" s="22">
        <v>191</v>
      </c>
    </row>
    <row r="244" spans="1:4" ht="21.75" customHeight="1" x14ac:dyDescent="0.4">
      <c r="A244" s="9">
        <f t="shared" si="5"/>
        <v>233</v>
      </c>
      <c r="B244" s="19" t="s">
        <v>102</v>
      </c>
      <c r="C244" s="19" t="s">
        <v>103</v>
      </c>
      <c r="D244" s="22">
        <f>D245+D248+D249+D250+D251+D252+D253+D254+D255+D256+D258+D259+D257</f>
        <v>342324.35</v>
      </c>
    </row>
    <row r="245" spans="1:4" ht="21.75" customHeight="1" x14ac:dyDescent="0.4">
      <c r="A245" s="9">
        <f t="shared" si="5"/>
        <v>234</v>
      </c>
      <c r="B245" s="19" t="s">
        <v>129</v>
      </c>
      <c r="C245" s="19" t="s">
        <v>103</v>
      </c>
      <c r="D245" s="22">
        <f>D246+D247</f>
        <v>45000</v>
      </c>
    </row>
    <row r="246" spans="1:4" x14ac:dyDescent="0.4">
      <c r="A246" s="9">
        <f t="shared" si="5"/>
        <v>235</v>
      </c>
      <c r="B246" s="10" t="s">
        <v>28</v>
      </c>
      <c r="C246" s="10" t="s">
        <v>130</v>
      </c>
      <c r="D246" s="12">
        <v>40000</v>
      </c>
    </row>
    <row r="247" spans="1:4" x14ac:dyDescent="0.4">
      <c r="A247" s="9">
        <f t="shared" si="5"/>
        <v>236</v>
      </c>
      <c r="B247" s="10" t="s">
        <v>29</v>
      </c>
      <c r="C247" s="10" t="s">
        <v>152</v>
      </c>
      <c r="D247" s="12">
        <v>5000</v>
      </c>
    </row>
    <row r="248" spans="1:4" ht="99.75" customHeight="1" x14ac:dyDescent="0.4">
      <c r="A248" s="9">
        <f t="shared" si="5"/>
        <v>237</v>
      </c>
      <c r="B248" s="31" t="s">
        <v>171</v>
      </c>
      <c r="C248" s="19" t="s">
        <v>143</v>
      </c>
      <c r="D248" s="22">
        <v>25505.03</v>
      </c>
    </row>
    <row r="249" spans="1:4" ht="102.6" customHeight="1" x14ac:dyDescent="0.4">
      <c r="A249" s="9">
        <f t="shared" si="5"/>
        <v>238</v>
      </c>
      <c r="B249" s="31" t="s">
        <v>172</v>
      </c>
      <c r="C249" s="19" t="s">
        <v>143</v>
      </c>
      <c r="D249" s="22">
        <v>97678.32</v>
      </c>
    </row>
    <row r="250" spans="1:4" ht="69" customHeight="1" x14ac:dyDescent="0.4">
      <c r="A250" s="9">
        <f t="shared" si="5"/>
        <v>239</v>
      </c>
      <c r="B250" s="31" t="s">
        <v>173</v>
      </c>
      <c r="C250" s="19" t="s">
        <v>143</v>
      </c>
      <c r="D250" s="22">
        <v>36100</v>
      </c>
    </row>
    <row r="251" spans="1:4" ht="71.400000000000006" customHeight="1" x14ac:dyDescent="0.4">
      <c r="A251" s="9">
        <f t="shared" si="5"/>
        <v>240</v>
      </c>
      <c r="B251" s="31" t="s">
        <v>238</v>
      </c>
      <c r="C251" s="19" t="s">
        <v>143</v>
      </c>
      <c r="D251" s="22">
        <v>26500</v>
      </c>
    </row>
    <row r="252" spans="1:4" ht="75" customHeight="1" x14ac:dyDescent="0.4">
      <c r="A252" s="9">
        <f t="shared" si="5"/>
        <v>241</v>
      </c>
      <c r="B252" s="31" t="s">
        <v>174</v>
      </c>
      <c r="C252" s="19" t="s">
        <v>143</v>
      </c>
      <c r="D252" s="22">
        <v>22000</v>
      </c>
    </row>
    <row r="253" spans="1:4" ht="69" customHeight="1" x14ac:dyDescent="0.4">
      <c r="A253" s="9">
        <f t="shared" si="5"/>
        <v>242</v>
      </c>
      <c r="B253" s="31" t="s">
        <v>175</v>
      </c>
      <c r="C253" s="19" t="s">
        <v>143</v>
      </c>
      <c r="D253" s="22">
        <v>35385</v>
      </c>
    </row>
    <row r="254" spans="1:4" ht="67.2" x14ac:dyDescent="0.4">
      <c r="A254" s="9">
        <f t="shared" si="5"/>
        <v>243</v>
      </c>
      <c r="B254" s="31" t="s">
        <v>176</v>
      </c>
      <c r="C254" s="19" t="s">
        <v>143</v>
      </c>
      <c r="D254" s="22">
        <v>14105</v>
      </c>
    </row>
    <row r="255" spans="1:4" ht="73.5" customHeight="1" x14ac:dyDescent="0.4">
      <c r="A255" s="9">
        <f t="shared" si="5"/>
        <v>244</v>
      </c>
      <c r="B255" s="31" t="s">
        <v>177</v>
      </c>
      <c r="C255" s="19" t="s">
        <v>143</v>
      </c>
      <c r="D255" s="22">
        <v>0</v>
      </c>
    </row>
    <row r="256" spans="1:4" ht="68.400000000000006" customHeight="1" x14ac:dyDescent="0.4">
      <c r="A256" s="9">
        <f t="shared" si="5"/>
        <v>245</v>
      </c>
      <c r="B256" s="31" t="s">
        <v>178</v>
      </c>
      <c r="C256" s="19" t="s">
        <v>143</v>
      </c>
      <c r="D256" s="22">
        <v>15</v>
      </c>
    </row>
    <row r="257" spans="1:5" ht="29.4" customHeight="1" x14ac:dyDescent="0.4">
      <c r="A257" s="9">
        <f t="shared" si="5"/>
        <v>246</v>
      </c>
      <c r="B257" s="31" t="s">
        <v>240</v>
      </c>
      <c r="C257" s="19" t="s">
        <v>143</v>
      </c>
      <c r="D257" s="22">
        <v>536</v>
      </c>
    </row>
    <row r="258" spans="1:5" x14ac:dyDescent="0.4">
      <c r="A258" s="9">
        <f t="shared" si="5"/>
        <v>247</v>
      </c>
      <c r="B258" s="23" t="s">
        <v>195</v>
      </c>
      <c r="C258" s="19" t="s">
        <v>138</v>
      </c>
      <c r="D258" s="22">
        <v>18500</v>
      </c>
    </row>
    <row r="259" spans="1:5" x14ac:dyDescent="0.4">
      <c r="A259" s="9">
        <f t="shared" si="5"/>
        <v>248</v>
      </c>
      <c r="B259" s="23" t="s">
        <v>194</v>
      </c>
      <c r="C259" s="19" t="s">
        <v>196</v>
      </c>
      <c r="D259" s="22">
        <v>21000</v>
      </c>
    </row>
    <row r="260" spans="1:5" x14ac:dyDescent="0.4">
      <c r="A260" s="9">
        <f t="shared" si="5"/>
        <v>249</v>
      </c>
      <c r="B260" s="19" t="s">
        <v>145</v>
      </c>
      <c r="C260" s="19" t="s">
        <v>146</v>
      </c>
      <c r="D260" s="22">
        <f>D261</f>
        <v>1937</v>
      </c>
    </row>
    <row r="261" spans="1:5" x14ac:dyDescent="0.4">
      <c r="A261" s="9">
        <f t="shared" si="5"/>
        <v>250</v>
      </c>
      <c r="B261" s="32" t="s">
        <v>181</v>
      </c>
      <c r="C261" s="32" t="s">
        <v>147</v>
      </c>
      <c r="D261" s="22">
        <v>1937</v>
      </c>
    </row>
    <row r="262" spans="1:5" x14ac:dyDescent="0.4">
      <c r="A262" s="33"/>
      <c r="B262" s="34"/>
      <c r="C262" s="34"/>
      <c r="D262" s="21"/>
    </row>
    <row r="263" spans="1:5" x14ac:dyDescent="0.4">
      <c r="A263" s="35"/>
      <c r="B263" s="38"/>
      <c r="C263" s="50" t="s">
        <v>243</v>
      </c>
      <c r="D263" s="50"/>
      <c r="E263" s="40"/>
    </row>
    <row r="264" spans="1:5" x14ac:dyDescent="0.4">
      <c r="A264" s="35"/>
      <c r="B264" s="38" t="s">
        <v>218</v>
      </c>
      <c r="C264" s="51" t="s">
        <v>244</v>
      </c>
      <c r="D264" s="51"/>
      <c r="E264" s="51"/>
    </row>
    <row r="265" spans="1:5" x14ac:dyDescent="0.4">
      <c r="A265" s="35"/>
      <c r="B265" s="38" t="s">
        <v>219</v>
      </c>
      <c r="C265" s="50" t="s">
        <v>245</v>
      </c>
      <c r="D265" s="50"/>
      <c r="E265" s="40"/>
    </row>
    <row r="266" spans="1:5" x14ac:dyDescent="0.4">
      <c r="A266" s="36"/>
      <c r="B266" s="36"/>
      <c r="C266" s="36"/>
    </row>
    <row r="267" spans="1:5" x14ac:dyDescent="0.4">
      <c r="A267" s="36"/>
      <c r="B267" s="3"/>
      <c r="C267" s="4"/>
    </row>
    <row r="268" spans="1:5" x14ac:dyDescent="0.4">
      <c r="A268" s="36"/>
      <c r="B268" s="43"/>
      <c r="C268" s="43"/>
    </row>
    <row r="269" spans="1:5" x14ac:dyDescent="0.4">
      <c r="A269" s="36"/>
      <c r="B269" s="3"/>
      <c r="C269" s="4"/>
    </row>
  </sheetData>
  <mergeCells count="16">
    <mergeCell ref="A1:D1"/>
    <mergeCell ref="B6:D6"/>
    <mergeCell ref="B268:C268"/>
    <mergeCell ref="C8:C11"/>
    <mergeCell ref="A8:A11"/>
    <mergeCell ref="B8:B11"/>
    <mergeCell ref="D8:D11"/>
    <mergeCell ref="C263:D263"/>
    <mergeCell ref="C265:D265"/>
    <mergeCell ref="C264:E264"/>
    <mergeCell ref="C2:D2"/>
    <mergeCell ref="C3:D3"/>
    <mergeCell ref="A2:B2"/>
    <mergeCell ref="A3:B3"/>
    <mergeCell ref="A4:B4"/>
    <mergeCell ref="C4:D4"/>
  </mergeCells>
  <phoneticPr fontId="0" type="noConversion"/>
  <pageMargins left="0.836220472440945" right="0.05" top="1.1811020000000001E-3" bottom="0.324330708661417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2023-02-01T06:08:44Z</cp:lastPrinted>
  <dcterms:created xsi:type="dcterms:W3CDTF">2011-02-07T14:42:14Z</dcterms:created>
  <dcterms:modified xsi:type="dcterms:W3CDTF">2023-02-01T12:04:11Z</dcterms:modified>
</cp:coreProperties>
</file>