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1_sedinta_ordinara_29_ august_2019\hotarari_162\167_6_RECTIFICARE BVC AUGUST 2019\"/>
    </mc:Choice>
  </mc:AlternateContent>
  <xr:revisionPtr revIDLastSave="0" documentId="13_ncr:1_{23324051-A40A-45BE-BC6B-578D00AB2D3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aie1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6" l="1"/>
  <c r="G48" i="6"/>
  <c r="F30" i="6" l="1"/>
  <c r="F19" i="6"/>
  <c r="F31" i="6" l="1"/>
  <c r="F24" i="6" s="1"/>
  <c r="F20" i="6" s="1"/>
  <c r="H19" i="6" l="1"/>
  <c r="G19" i="6"/>
  <c r="I24" i="6" l="1"/>
  <c r="I20" i="6" s="1"/>
  <c r="H54" i="6" l="1"/>
  <c r="H24" i="6" s="1"/>
  <c r="G54" i="6"/>
  <c r="G24" i="6" s="1"/>
  <c r="H62" i="6" l="1"/>
  <c r="H59" i="6"/>
  <c r="H20" i="6" s="1"/>
  <c r="G20" i="6" l="1"/>
  <c r="J61" i="6" l="1"/>
  <c r="J26" i="6" l="1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22" i="6"/>
  <c r="J23" i="6"/>
  <c r="J24" i="6"/>
  <c r="J25" i="6"/>
  <c r="J16" i="6"/>
  <c r="J17" i="6"/>
  <c r="J18" i="6"/>
  <c r="J19" i="6"/>
  <c r="J21" i="6"/>
  <c r="J15" i="6"/>
  <c r="J20" i="6" l="1"/>
  <c r="A16" i="6"/>
  <c r="A17" i="6" s="1"/>
  <c r="D30" i="6"/>
  <c r="D24" i="6" s="1"/>
  <c r="D59" i="6"/>
  <c r="D62" i="6"/>
  <c r="E59" i="6"/>
  <c r="E62" i="6"/>
  <c r="E30" i="6"/>
  <c r="E24" i="6" s="1"/>
  <c r="E54" i="6"/>
  <c r="E48" i="6"/>
  <c r="E43" i="6"/>
  <c r="E36" i="6"/>
  <c r="E31" i="6"/>
  <c r="D54" i="6"/>
  <c r="D48" i="6"/>
  <c r="D43" i="6"/>
  <c r="D36" i="6"/>
  <c r="D31" i="6"/>
  <c r="E19" i="6"/>
  <c r="D19" i="6"/>
  <c r="A18" i="6" l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E20" i="6"/>
  <c r="D20" i="6"/>
  <c r="A35" i="6" l="1"/>
  <c r="A36" i="6" s="1"/>
  <c r="A37" i="6" s="1"/>
  <c r="A38" i="6" s="1"/>
  <c r="A40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l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</calcChain>
</file>

<file path=xl/sharedStrings.xml><?xml version="1.0" encoding="utf-8"?>
<sst xmlns="http://schemas.openxmlformats.org/spreadsheetml/2006/main" count="112" uniqueCount="66">
  <si>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</si>
  <si>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</si>
  <si>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</si>
  <si>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</si>
  <si>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</si>
  <si>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</si>
  <si>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</si>
  <si>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</si>
  <si>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</si>
  <si>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</si>
  <si>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</si>
  <si>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</si>
  <si>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</si>
  <si>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</si>
  <si>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</si>
  <si>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</si>
  <si>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</si>
  <si>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</si>
  <si>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</si>
  <si>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</si>
  <si>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</si>
  <si>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</si>
  <si>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</si>
  <si>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</si>
  <si>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</si>
  <si>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</si>
  <si>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</si>
  <si>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</si>
  <si>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</si>
  <si>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</si>
  <si>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</si>
  <si>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</si>
  <si>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</si>
  <si>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</si>
  <si>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</si>
  <si>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</si>
  <si>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</si>
  <si>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</si>
  <si>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</si>
  <si>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</si>
  <si>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</si>
  <si>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Transf între unităţi ale admin.publice-cheltuieli curente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</si>
  <si>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</si>
  <si>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</si>
  <si>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</si>
  <si>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</si>
  <si>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</si>
  <si>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</si>
  <si>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</si>
  <si>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</si>
  <si>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 xml:space="preserve">    BUGETUL  INSTITUŢIILOR  PUBLICE ŞI ACTIVITĂŢILOR FINANŢATE INTEGRAL SAU PARŢIAL  DIN VENITURI PROPRII PE ANUL 2019</t>
  </si>
  <si>
    <t>80 70</t>
  </si>
  <si>
    <t>Excedent 31.12.2018</t>
  </si>
  <si>
    <t>Contrasemnează:</t>
  </si>
  <si>
    <t>SECRETAR AL JUDEȚULUI</t>
  </si>
  <si>
    <t>TOTAL BVC APROBAT 2019</t>
  </si>
  <si>
    <t>TOTAL  BVC RECTIFICAT 2019</t>
  </si>
  <si>
    <t>INFLUENȚE BUGET LOCAL</t>
  </si>
  <si>
    <t xml:space="preserve">INFLUENȚE VENITURI PROPRII </t>
  </si>
  <si>
    <t xml:space="preserve">INFLUENȚE PROIECTE FEN </t>
  </si>
  <si>
    <t>Liceul Special pentru Deficienți de Vedere</t>
  </si>
  <si>
    <t>Anexa nr. 11</t>
  </si>
  <si>
    <t>la Hotărârea nr. 167/2019</t>
  </si>
  <si>
    <t xml:space="preserve">(Anexa nr. 20 la Hotărârea C.J.C. nr. 50/2019) </t>
  </si>
  <si>
    <t xml:space="preserve">                                               p. PREȘEDINTE</t>
  </si>
  <si>
    <t xml:space="preserve">                                                  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</si>
</sst>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indexed="10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4" fillId="0" borderId="0" xfId="1" applyFont="1" applyAlignme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4" fontId="4" fillId="0" borderId="0" xfId="0" applyNumberFormat="1" applyFont="1" applyBorder="1"/>
    <xf numFmtId="0" fontId="4" fillId="0" borderId="0" xfId="0" applyFont="1" applyBorder="1"/>
    <xf numFmtId="4" fontId="5" fillId="0" borderId="0" xfId="0" applyNumberFormat="1" applyFont="1" applyBorder="1"/>
    <xf numFmtId="4" fontId="6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3" fillId="0" borderId="1" xfId="1" applyFont="1" applyBorder="1" applyAlignment="1">
      <alignment horizontal="left"/>
    </xf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 applyFill="1" applyBorder="1" applyAlignment="1"/>
    <xf numFmtId="0" fontId="4" fillId="0" borderId="1" xfId="1" applyFont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1" applyFont="1"/>
    <xf numFmtId="0" fontId="7" fillId="0" borderId="0" xfId="0" applyFont="1"/>
    <xf numFmtId="0" fontId="7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J79" sqref="J79"/>
    </sheetView>
  </sheetViews>
  <sheetFormatPr defaultRowHeight="15.75" x14ac:dyDescent="0.25"/>
  <cols>
    <col min="1" max="1" width="4.85546875" style="4" customWidth="1"/>
    <col min="2" max="2" width="44.5703125" style="4" customWidth="1"/>
    <col min="3" max="3" width="7.140625" style="4" customWidth="1"/>
    <col min="4" max="4" width="13.85546875" style="4" hidden="1" customWidth="1"/>
    <col min="5" max="5" width="13.140625" style="4" hidden="1" customWidth="1"/>
    <col min="6" max="6" width="18.140625" style="25" customWidth="1"/>
    <col min="7" max="7" width="17.42578125" style="25" customWidth="1"/>
    <col min="8" max="8" width="16.42578125" style="25" customWidth="1"/>
    <col min="9" max="9" width="16.5703125" style="25" customWidth="1"/>
    <col min="10" max="10" width="20.85546875" style="4" customWidth="1"/>
    <col min="11" max="11" width="4.140625" style="4" customWidth="1"/>
    <col min="12" max="12" width="14" style="4" customWidth="1"/>
    <col min="13" max="13" width="7.140625" style="4" customWidth="1"/>
    <col min="14" max="14" width="10.140625" style="4" customWidth="1"/>
    <col min="15" max="15" width="6.5703125" style="4" customWidth="1"/>
    <col min="16" max="16384" width="9.140625" style="4"/>
  </cols>
  <sheetData>
    <row r="1" spans="1:10" x14ac:dyDescent="0.25">
      <c r="A1" s="52" t="s">
        <v>0</v>
      </c>
      <c r="B1" s="52"/>
      <c r="E1" s="45"/>
      <c r="F1" s="45"/>
      <c r="G1" s="1"/>
      <c r="H1" s="55" t="s">
        <v>61</v>
      </c>
      <c r="I1" s="55"/>
      <c r="J1" s="55"/>
    </row>
    <row r="2" spans="1:10" x14ac:dyDescent="0.25">
      <c r="A2" s="52" t="s">
        <v>1</v>
      </c>
      <c r="B2" s="52"/>
      <c r="D2" s="5"/>
      <c r="E2" s="6" t="s">
        <v>18</v>
      </c>
      <c r="F2" s="54"/>
      <c r="G2" s="54"/>
      <c r="H2" s="52" t="s">
        <v>62</v>
      </c>
      <c r="I2" s="52"/>
      <c r="J2" s="52"/>
    </row>
    <row r="3" spans="1:10" x14ac:dyDescent="0.25">
      <c r="A3" s="52" t="s">
        <v>2</v>
      </c>
      <c r="B3" s="52"/>
      <c r="C3" s="7"/>
      <c r="D3" s="7"/>
      <c r="E3" s="7"/>
      <c r="F3" s="7"/>
      <c r="G3" s="7"/>
      <c r="H3" s="7"/>
      <c r="I3" s="7"/>
      <c r="J3" s="7"/>
    </row>
    <row r="4" spans="1:10" x14ac:dyDescent="0.25">
      <c r="A4" s="8"/>
      <c r="B4" s="8"/>
      <c r="C4" s="7"/>
      <c r="D4" s="7"/>
      <c r="E4" s="7"/>
      <c r="F4" s="7"/>
      <c r="G4" s="7"/>
      <c r="H4" s="7"/>
      <c r="I4" s="7"/>
      <c r="J4" s="7"/>
    </row>
    <row r="5" spans="1:10" x14ac:dyDescent="0.25">
      <c r="A5" s="8"/>
      <c r="B5" s="8"/>
      <c r="C5" s="7"/>
      <c r="D5" s="7"/>
      <c r="E5" s="7"/>
      <c r="F5" s="7"/>
      <c r="G5" s="7"/>
      <c r="H5" s="7"/>
      <c r="I5" s="7"/>
      <c r="J5" s="7"/>
    </row>
    <row r="6" spans="1:10" x14ac:dyDescent="0.25">
      <c r="A6" s="8"/>
      <c r="B6" s="8"/>
      <c r="C6" s="9"/>
      <c r="D6" s="10"/>
      <c r="E6" s="10"/>
      <c r="F6" s="11"/>
      <c r="G6" s="11"/>
      <c r="H6" s="11"/>
      <c r="I6" s="11"/>
    </row>
    <row r="7" spans="1:10" ht="33" customHeight="1" x14ac:dyDescent="0.25">
      <c r="A7" s="10"/>
      <c r="B7" s="53" t="s">
        <v>50</v>
      </c>
      <c r="C7" s="53"/>
      <c r="D7" s="53"/>
      <c r="E7" s="53"/>
      <c r="F7" s="53"/>
      <c r="G7" s="53"/>
      <c r="H7" s="53"/>
      <c r="I7" s="53"/>
      <c r="J7" s="53"/>
    </row>
    <row r="8" spans="1:10" s="57" customFormat="1" ht="15.75" customHeight="1" x14ac:dyDescent="0.25">
      <c r="A8" s="56"/>
      <c r="B8" s="58" t="s">
        <v>63</v>
      </c>
      <c r="C8" s="58"/>
      <c r="D8" s="58"/>
      <c r="E8" s="58"/>
      <c r="F8" s="58"/>
      <c r="G8" s="58"/>
      <c r="H8" s="58"/>
      <c r="I8" s="58"/>
      <c r="J8" s="58"/>
    </row>
    <row r="9" spans="1:10" ht="13.5" customHeight="1" x14ac:dyDescent="0.25">
      <c r="A9" s="12"/>
      <c r="B9" s="13"/>
      <c r="C9" s="13"/>
      <c r="D9" s="13"/>
      <c r="E9" s="13"/>
      <c r="F9" s="13"/>
      <c r="G9" s="13"/>
      <c r="H9" s="13"/>
      <c r="I9" s="13"/>
    </row>
    <row r="10" spans="1:10" x14ac:dyDescent="0.25">
      <c r="A10" s="14"/>
      <c r="B10" s="15"/>
      <c r="C10" s="14"/>
      <c r="E10" s="16"/>
      <c r="F10" s="16"/>
      <c r="G10" s="16"/>
      <c r="H10" s="14"/>
      <c r="I10" s="14"/>
      <c r="J10" s="16" t="s">
        <v>3</v>
      </c>
    </row>
    <row r="11" spans="1:10" ht="14.25" customHeight="1" x14ac:dyDescent="0.25">
      <c r="A11" s="46" t="s">
        <v>4</v>
      </c>
      <c r="B11" s="49" t="s">
        <v>5</v>
      </c>
      <c r="C11" s="49" t="s">
        <v>6</v>
      </c>
      <c r="D11" s="41" t="s">
        <v>20</v>
      </c>
      <c r="E11" s="41" t="s">
        <v>13</v>
      </c>
      <c r="F11" s="41" t="s">
        <v>55</v>
      </c>
      <c r="G11" s="41" t="s">
        <v>57</v>
      </c>
      <c r="H11" s="41" t="s">
        <v>58</v>
      </c>
      <c r="I11" s="41" t="s">
        <v>59</v>
      </c>
      <c r="J11" s="41" t="s">
        <v>56</v>
      </c>
    </row>
    <row r="12" spans="1:10" ht="14.25" customHeight="1" x14ac:dyDescent="0.25">
      <c r="A12" s="47"/>
      <c r="B12" s="50"/>
      <c r="C12" s="50"/>
      <c r="D12" s="42"/>
      <c r="E12" s="42"/>
      <c r="F12" s="42"/>
      <c r="G12" s="42"/>
      <c r="H12" s="42"/>
      <c r="I12" s="42"/>
      <c r="J12" s="42"/>
    </row>
    <row r="13" spans="1:10" ht="14.25" customHeight="1" x14ac:dyDescent="0.25">
      <c r="A13" s="47"/>
      <c r="B13" s="50"/>
      <c r="C13" s="50"/>
      <c r="D13" s="42"/>
      <c r="E13" s="42"/>
      <c r="F13" s="42"/>
      <c r="G13" s="42"/>
      <c r="H13" s="42"/>
      <c r="I13" s="42"/>
      <c r="J13" s="42"/>
    </row>
    <row r="14" spans="1:10" ht="10.5" customHeight="1" x14ac:dyDescent="0.25">
      <c r="A14" s="48"/>
      <c r="B14" s="51"/>
      <c r="C14" s="51"/>
      <c r="D14" s="43"/>
      <c r="E14" s="43"/>
      <c r="F14" s="43"/>
      <c r="G14" s="43"/>
      <c r="H14" s="43"/>
      <c r="I14" s="43"/>
      <c r="J14" s="43"/>
    </row>
    <row r="15" spans="1:10" ht="14.25" customHeight="1" x14ac:dyDescent="0.25">
      <c r="A15" s="17">
        <v>1</v>
      </c>
      <c r="B15" s="17" t="s">
        <v>21</v>
      </c>
      <c r="C15" s="17"/>
      <c r="D15" s="18">
        <v>18558</v>
      </c>
      <c r="E15" s="18">
        <v>0</v>
      </c>
      <c r="F15" s="19">
        <v>89311.54</v>
      </c>
      <c r="G15" s="19">
        <v>2128</v>
      </c>
      <c r="H15" s="19"/>
      <c r="I15" s="19"/>
      <c r="J15" s="19">
        <f>F15+H15+G15+I15</f>
        <v>91439.54</v>
      </c>
    </row>
    <row r="16" spans="1:10" ht="15.75" customHeight="1" x14ac:dyDescent="0.25">
      <c r="A16" s="17">
        <f t="shared" ref="A16:A75" si="0">A15+1</f>
        <v>2</v>
      </c>
      <c r="B16" s="17" t="s">
        <v>14</v>
      </c>
      <c r="C16" s="17"/>
      <c r="D16" s="18">
        <v>0</v>
      </c>
      <c r="E16" s="19">
        <v>161219.17000000001</v>
      </c>
      <c r="F16" s="19">
        <v>442389.78</v>
      </c>
      <c r="G16" s="19"/>
      <c r="H16" s="19">
        <v>72.73</v>
      </c>
      <c r="I16" s="19"/>
      <c r="J16" s="19">
        <f t="shared" ref="J16:J75" si="1">F16+H16+G16+I16</f>
        <v>442462.51</v>
      </c>
    </row>
    <row r="17" spans="1:16" ht="15.75" customHeight="1" x14ac:dyDescent="0.25">
      <c r="A17" s="17">
        <f t="shared" si="0"/>
        <v>3</v>
      </c>
      <c r="B17" s="17" t="s">
        <v>52</v>
      </c>
      <c r="C17" s="17"/>
      <c r="D17" s="18"/>
      <c r="E17" s="19"/>
      <c r="F17" s="19">
        <v>46583.040000000008</v>
      </c>
      <c r="G17" s="19"/>
      <c r="H17" s="19"/>
      <c r="I17" s="19"/>
      <c r="J17" s="19">
        <f t="shared" si="1"/>
        <v>46583.040000000008</v>
      </c>
    </row>
    <row r="18" spans="1:16" ht="31.5" customHeight="1" x14ac:dyDescent="0.25">
      <c r="A18" s="17">
        <f t="shared" si="0"/>
        <v>4</v>
      </c>
      <c r="B18" s="2" t="s">
        <v>43</v>
      </c>
      <c r="C18" s="17"/>
      <c r="D18" s="18"/>
      <c r="E18" s="19"/>
      <c r="F18" s="19">
        <v>13302.379999999997</v>
      </c>
      <c r="G18" s="19"/>
      <c r="H18" s="19"/>
      <c r="I18" s="19">
        <v>0</v>
      </c>
      <c r="J18" s="19">
        <f t="shared" si="1"/>
        <v>13302.379999999997</v>
      </c>
    </row>
    <row r="19" spans="1:16" ht="14.25" customHeight="1" x14ac:dyDescent="0.25">
      <c r="A19" s="17">
        <f t="shared" si="0"/>
        <v>5</v>
      </c>
      <c r="B19" s="20" t="s">
        <v>7</v>
      </c>
      <c r="C19" s="17"/>
      <c r="D19" s="19">
        <f>D15+D16</f>
        <v>18558</v>
      </c>
      <c r="E19" s="21">
        <f>E15+E16</f>
        <v>161219.17000000001</v>
      </c>
      <c r="F19" s="19">
        <f>F15+F16+F17+F18</f>
        <v>591586.74000000011</v>
      </c>
      <c r="G19" s="19">
        <f>G15</f>
        <v>2128</v>
      </c>
      <c r="H19" s="19">
        <f>H16</f>
        <v>72.73</v>
      </c>
      <c r="I19" s="19">
        <v>0</v>
      </c>
      <c r="J19" s="19">
        <f t="shared" si="1"/>
        <v>593787.47000000009</v>
      </c>
    </row>
    <row r="20" spans="1:16" x14ac:dyDescent="0.25">
      <c r="A20" s="17">
        <f t="shared" si="0"/>
        <v>6</v>
      </c>
      <c r="B20" s="20" t="s">
        <v>37</v>
      </c>
      <c r="C20" s="20" t="s">
        <v>17</v>
      </c>
      <c r="D20" s="19" t="e">
        <f>#REF!+D59+D62+#REF!+#REF!+D24</f>
        <v>#REF!</v>
      </c>
      <c r="E20" s="19" t="e">
        <f>#REF!+E59+E62+#REF!+#REF!+E24</f>
        <v>#REF!</v>
      </c>
      <c r="F20" s="19">
        <f>F22+F24+F62+F59+F73</f>
        <v>591586.74</v>
      </c>
      <c r="G20" s="19">
        <f>G22+G24+G59+G62+G73</f>
        <v>2128</v>
      </c>
      <c r="H20" s="19">
        <f>H22+H24+H59+H62+H73</f>
        <v>72.73</v>
      </c>
      <c r="I20" s="19">
        <f>I22+I24+I59+I62+I73</f>
        <v>0</v>
      </c>
      <c r="J20" s="19">
        <f t="shared" si="1"/>
        <v>593787.47</v>
      </c>
      <c r="L20" s="22"/>
    </row>
    <row r="21" spans="1:16" x14ac:dyDescent="0.25">
      <c r="A21" s="17">
        <f t="shared" si="0"/>
        <v>7</v>
      </c>
      <c r="B21" s="20" t="s">
        <v>28</v>
      </c>
      <c r="C21" s="20">
        <v>10</v>
      </c>
      <c r="D21" s="19"/>
      <c r="E21" s="19"/>
      <c r="F21" s="19">
        <v>338731.42000000004</v>
      </c>
      <c r="G21" s="19"/>
      <c r="H21" s="19"/>
      <c r="I21" s="19"/>
      <c r="J21" s="19">
        <f t="shared" si="1"/>
        <v>338731.42000000004</v>
      </c>
      <c r="L21" s="22"/>
    </row>
    <row r="22" spans="1:16" x14ac:dyDescent="0.25">
      <c r="A22" s="17">
        <f t="shared" si="0"/>
        <v>8</v>
      </c>
      <c r="B22" s="20" t="s">
        <v>44</v>
      </c>
      <c r="C22" s="20" t="s">
        <v>39</v>
      </c>
      <c r="D22" s="19"/>
      <c r="E22" s="19"/>
      <c r="F22" s="19">
        <v>4298.03</v>
      </c>
      <c r="G22" s="19"/>
      <c r="H22" s="19"/>
      <c r="I22" s="19"/>
      <c r="J22" s="19">
        <f t="shared" si="1"/>
        <v>4298.03</v>
      </c>
      <c r="L22" s="22"/>
    </row>
    <row r="23" spans="1:16" x14ac:dyDescent="0.25">
      <c r="A23" s="17">
        <f t="shared" si="0"/>
        <v>9</v>
      </c>
      <c r="B23" s="17" t="s">
        <v>40</v>
      </c>
      <c r="C23" s="17" t="s">
        <v>39</v>
      </c>
      <c r="D23" s="19"/>
      <c r="E23" s="19"/>
      <c r="F23" s="19">
        <v>4298.03</v>
      </c>
      <c r="G23" s="19"/>
      <c r="H23" s="19"/>
      <c r="I23" s="19"/>
      <c r="J23" s="19">
        <f t="shared" si="1"/>
        <v>4298.03</v>
      </c>
      <c r="L23" s="22"/>
    </row>
    <row r="24" spans="1:16" x14ac:dyDescent="0.25">
      <c r="A24" s="17">
        <f t="shared" si="0"/>
        <v>10</v>
      </c>
      <c r="B24" s="20" t="s">
        <v>35</v>
      </c>
      <c r="C24" s="20" t="s">
        <v>26</v>
      </c>
      <c r="D24" s="19">
        <f>D25+D26+D30</f>
        <v>4300</v>
      </c>
      <c r="E24" s="19">
        <f>E25+E26+E30</f>
        <v>155454.72</v>
      </c>
      <c r="F24" s="19">
        <f>F31+F36+F43+F48+F54</f>
        <v>506917.73</v>
      </c>
      <c r="G24" s="19">
        <f>G31+G36+G43+G48+G54</f>
        <v>2128</v>
      </c>
      <c r="H24" s="19">
        <f>H31+H36+H43+H48+H54</f>
        <v>0</v>
      </c>
      <c r="I24" s="19">
        <f>I31+I36+I43+I48+I54</f>
        <v>0</v>
      </c>
      <c r="J24" s="19">
        <f t="shared" si="1"/>
        <v>509045.73</v>
      </c>
      <c r="L24" s="22"/>
    </row>
    <row r="25" spans="1:16" x14ac:dyDescent="0.25">
      <c r="A25" s="17">
        <f t="shared" si="0"/>
        <v>11</v>
      </c>
      <c r="B25" s="20" t="s">
        <v>28</v>
      </c>
      <c r="C25" s="20">
        <v>10</v>
      </c>
      <c r="D25" s="18">
        <v>0</v>
      </c>
      <c r="E25" s="19">
        <v>78427</v>
      </c>
      <c r="F25" s="19">
        <v>340364.42000000004</v>
      </c>
      <c r="G25" s="19"/>
      <c r="H25" s="19"/>
      <c r="I25" s="19"/>
      <c r="J25" s="19">
        <f t="shared" si="1"/>
        <v>340364.42000000004</v>
      </c>
      <c r="L25" s="22"/>
      <c r="N25" s="22"/>
    </row>
    <row r="26" spans="1:16" x14ac:dyDescent="0.25">
      <c r="A26" s="17">
        <f t="shared" si="0"/>
        <v>12</v>
      </c>
      <c r="B26" s="20" t="s">
        <v>29</v>
      </c>
      <c r="C26" s="20">
        <v>20</v>
      </c>
      <c r="D26" s="19">
        <v>217</v>
      </c>
      <c r="E26" s="19">
        <v>64054.8</v>
      </c>
      <c r="F26" s="19">
        <v>124513.76999999999</v>
      </c>
      <c r="G26" s="19"/>
      <c r="H26" s="19"/>
      <c r="I26" s="19"/>
      <c r="J26" s="19">
        <f t="shared" si="1"/>
        <v>124513.76999999999</v>
      </c>
    </row>
    <row r="27" spans="1:16" ht="31.5" x14ac:dyDescent="0.25">
      <c r="A27" s="17">
        <f t="shared" si="0"/>
        <v>13</v>
      </c>
      <c r="B27" s="23" t="s">
        <v>41</v>
      </c>
      <c r="C27" s="20">
        <v>51</v>
      </c>
      <c r="D27" s="19"/>
      <c r="E27" s="19"/>
      <c r="F27" s="19">
        <v>450</v>
      </c>
      <c r="G27" s="19"/>
      <c r="H27" s="19"/>
      <c r="I27" s="19"/>
      <c r="J27" s="19">
        <f t="shared" si="1"/>
        <v>450</v>
      </c>
    </row>
    <row r="28" spans="1:16" ht="31.5" x14ac:dyDescent="0.25">
      <c r="A28" s="17">
        <f t="shared" si="0"/>
        <v>14</v>
      </c>
      <c r="B28" s="23" t="s">
        <v>42</v>
      </c>
      <c r="C28" s="37">
        <v>59</v>
      </c>
      <c r="D28" s="19"/>
      <c r="E28" s="19"/>
      <c r="F28" s="19">
        <v>1999</v>
      </c>
      <c r="G28" s="19"/>
      <c r="H28" s="19"/>
      <c r="I28" s="19"/>
      <c r="J28" s="19">
        <f t="shared" si="1"/>
        <v>1999</v>
      </c>
      <c r="L28" s="22"/>
    </row>
    <row r="29" spans="1:16" ht="31.5" x14ac:dyDescent="0.25">
      <c r="A29" s="17">
        <f t="shared" si="0"/>
        <v>15</v>
      </c>
      <c r="B29" s="23" t="s">
        <v>43</v>
      </c>
      <c r="C29" s="20">
        <v>58</v>
      </c>
      <c r="D29" s="19"/>
      <c r="E29" s="19"/>
      <c r="F29" s="19">
        <v>10302.379999999999</v>
      </c>
      <c r="G29" s="19"/>
      <c r="H29" s="19"/>
      <c r="I29" s="19"/>
      <c r="J29" s="19">
        <f t="shared" si="1"/>
        <v>10302.379999999999</v>
      </c>
    </row>
    <row r="30" spans="1:16" x14ac:dyDescent="0.25">
      <c r="A30" s="17">
        <f t="shared" si="0"/>
        <v>16</v>
      </c>
      <c r="B30" s="20" t="s">
        <v>30</v>
      </c>
      <c r="C30" s="20">
        <v>70</v>
      </c>
      <c r="D30" s="19">
        <f>D35+D42+D47+D53+D58</f>
        <v>4083</v>
      </c>
      <c r="E30" s="19">
        <f>E35+E42+E47+E53+E58</f>
        <v>12972.92</v>
      </c>
      <c r="F30" s="19">
        <f>F35+F42+F47+F53+F58</f>
        <v>29288.16</v>
      </c>
      <c r="G30" s="19">
        <f>G35+G58+G53</f>
        <v>2128</v>
      </c>
      <c r="H30" s="19"/>
      <c r="I30" s="19"/>
      <c r="J30" s="19">
        <f t="shared" si="1"/>
        <v>31416.16</v>
      </c>
      <c r="L30" s="22"/>
    </row>
    <row r="31" spans="1:16" x14ac:dyDescent="0.25">
      <c r="A31" s="17">
        <f t="shared" si="0"/>
        <v>17</v>
      </c>
      <c r="B31" s="20" t="s">
        <v>27</v>
      </c>
      <c r="C31" s="20" t="s">
        <v>26</v>
      </c>
      <c r="D31" s="19">
        <f>D32+D33+D35</f>
        <v>850</v>
      </c>
      <c r="E31" s="19">
        <f>E32+E33+E35</f>
        <v>37776.799999999996</v>
      </c>
      <c r="F31" s="19">
        <f>F32+F33+F34+F35</f>
        <v>105119.13</v>
      </c>
      <c r="G31" s="19"/>
      <c r="H31" s="19"/>
      <c r="I31" s="19"/>
      <c r="J31" s="19">
        <f t="shared" si="1"/>
        <v>105119.13</v>
      </c>
      <c r="L31" s="22"/>
      <c r="N31" s="22"/>
    </row>
    <row r="32" spans="1:16" x14ac:dyDescent="0.25">
      <c r="A32" s="17">
        <f t="shared" si="0"/>
        <v>18</v>
      </c>
      <c r="B32" s="17" t="s">
        <v>28</v>
      </c>
      <c r="C32" s="17">
        <v>10</v>
      </c>
      <c r="D32" s="18">
        <v>0</v>
      </c>
      <c r="E32" s="18">
        <v>14900</v>
      </c>
      <c r="F32" s="18">
        <v>72881.27</v>
      </c>
      <c r="G32" s="19"/>
      <c r="H32" s="19"/>
      <c r="I32" s="19"/>
      <c r="J32" s="18">
        <f t="shared" si="1"/>
        <v>72881.27</v>
      </c>
      <c r="L32" s="24"/>
      <c r="M32" s="25"/>
      <c r="N32" s="24"/>
      <c r="O32" s="25"/>
      <c r="P32" s="26"/>
    </row>
    <row r="33" spans="1:16" x14ac:dyDescent="0.25">
      <c r="A33" s="17">
        <f t="shared" si="0"/>
        <v>19</v>
      </c>
      <c r="B33" s="17" t="s">
        <v>29</v>
      </c>
      <c r="C33" s="17">
        <v>20</v>
      </c>
      <c r="D33" s="18">
        <v>0</v>
      </c>
      <c r="E33" s="18">
        <v>21339.21</v>
      </c>
      <c r="F33" s="18">
        <v>21505.54</v>
      </c>
      <c r="G33" s="19"/>
      <c r="H33" s="19"/>
      <c r="I33" s="19"/>
      <c r="J33" s="18">
        <f t="shared" si="1"/>
        <v>21505.54</v>
      </c>
      <c r="L33" s="24"/>
      <c r="M33" s="25"/>
      <c r="N33" s="24"/>
      <c r="O33" s="25"/>
      <c r="P33" s="26"/>
    </row>
    <row r="34" spans="1:16" ht="31.5" x14ac:dyDescent="0.25">
      <c r="A34" s="17">
        <v>20</v>
      </c>
      <c r="B34" s="2" t="s">
        <v>42</v>
      </c>
      <c r="C34" s="35">
        <v>59</v>
      </c>
      <c r="D34" s="18"/>
      <c r="E34" s="18"/>
      <c r="F34" s="18">
        <v>290</v>
      </c>
      <c r="G34" s="19"/>
      <c r="H34" s="19"/>
      <c r="I34" s="19"/>
      <c r="J34" s="18">
        <f t="shared" si="1"/>
        <v>290</v>
      </c>
      <c r="L34" s="24"/>
      <c r="M34" s="25"/>
      <c r="N34" s="24"/>
      <c r="O34" s="25"/>
      <c r="P34" s="26"/>
    </row>
    <row r="35" spans="1:16" x14ac:dyDescent="0.25">
      <c r="A35" s="17">
        <f t="shared" si="0"/>
        <v>21</v>
      </c>
      <c r="B35" s="17" t="s">
        <v>30</v>
      </c>
      <c r="C35" s="17">
        <v>70</v>
      </c>
      <c r="D35" s="18">
        <v>850</v>
      </c>
      <c r="E35" s="18">
        <v>1537.59</v>
      </c>
      <c r="F35" s="18">
        <v>10442.32</v>
      </c>
      <c r="G35" s="18"/>
      <c r="H35" s="19"/>
      <c r="I35" s="19"/>
      <c r="J35" s="18">
        <f t="shared" si="1"/>
        <v>10442.32</v>
      </c>
      <c r="L35" s="24"/>
      <c r="M35" s="24"/>
      <c r="N35" s="27"/>
      <c r="O35" s="25"/>
      <c r="P35" s="26"/>
    </row>
    <row r="36" spans="1:16" x14ac:dyDescent="0.25">
      <c r="A36" s="17">
        <f t="shared" si="0"/>
        <v>22</v>
      </c>
      <c r="B36" s="20" t="s">
        <v>31</v>
      </c>
      <c r="C36" s="20" t="s">
        <v>26</v>
      </c>
      <c r="D36" s="19">
        <f>D38+D42+D37</f>
        <v>1000</v>
      </c>
      <c r="E36" s="19">
        <f>E37+E38+E42</f>
        <v>60337</v>
      </c>
      <c r="F36" s="19">
        <v>187058.4</v>
      </c>
      <c r="G36" s="19"/>
      <c r="H36" s="19"/>
      <c r="I36" s="19"/>
      <c r="J36" s="19">
        <f t="shared" si="1"/>
        <v>187058.4</v>
      </c>
      <c r="L36" s="24"/>
      <c r="M36" s="24"/>
      <c r="N36" s="24"/>
      <c r="O36" s="25"/>
      <c r="P36" s="26"/>
    </row>
    <row r="37" spans="1:16" x14ac:dyDescent="0.25">
      <c r="A37" s="17">
        <f t="shared" si="0"/>
        <v>23</v>
      </c>
      <c r="B37" s="17" t="s">
        <v>28</v>
      </c>
      <c r="C37" s="17">
        <v>10</v>
      </c>
      <c r="D37" s="18">
        <v>0</v>
      </c>
      <c r="E37" s="18">
        <v>32079</v>
      </c>
      <c r="F37" s="18">
        <v>115911.75</v>
      </c>
      <c r="G37" s="19"/>
      <c r="H37" s="19"/>
      <c r="I37" s="19"/>
      <c r="J37" s="18">
        <f t="shared" si="1"/>
        <v>115911.75</v>
      </c>
      <c r="L37" s="24"/>
      <c r="M37" s="24"/>
      <c r="N37" s="24"/>
      <c r="O37" s="25"/>
      <c r="P37" s="28"/>
    </row>
    <row r="38" spans="1:16" x14ac:dyDescent="0.25">
      <c r="A38" s="17">
        <f t="shared" si="0"/>
        <v>24</v>
      </c>
      <c r="B38" s="17" t="s">
        <v>29</v>
      </c>
      <c r="C38" s="17">
        <v>20</v>
      </c>
      <c r="D38" s="18">
        <v>217</v>
      </c>
      <c r="E38" s="18">
        <v>22439</v>
      </c>
      <c r="F38" s="18">
        <v>62982.75</v>
      </c>
      <c r="G38" s="19"/>
      <c r="H38" s="19"/>
      <c r="I38" s="19"/>
      <c r="J38" s="18">
        <f t="shared" si="1"/>
        <v>62982.75</v>
      </c>
      <c r="L38" s="24"/>
      <c r="M38" s="24"/>
      <c r="N38" s="24"/>
      <c r="O38" s="25"/>
      <c r="P38" s="26"/>
    </row>
    <row r="39" spans="1:16" ht="31.5" x14ac:dyDescent="0.25">
      <c r="A39" s="17">
        <v>25</v>
      </c>
      <c r="B39" s="2" t="s">
        <v>42</v>
      </c>
      <c r="C39" s="35">
        <v>59</v>
      </c>
      <c r="D39" s="18"/>
      <c r="E39" s="18"/>
      <c r="F39" s="18">
        <v>780</v>
      </c>
      <c r="G39" s="19"/>
      <c r="H39" s="19"/>
      <c r="I39" s="19"/>
      <c r="J39" s="18">
        <f t="shared" si="1"/>
        <v>780</v>
      </c>
      <c r="L39" s="24"/>
      <c r="M39" s="24"/>
      <c r="N39" s="24"/>
      <c r="O39" s="25"/>
      <c r="P39" s="26"/>
    </row>
    <row r="40" spans="1:16" ht="31.5" x14ac:dyDescent="0.25">
      <c r="A40" s="17">
        <f t="shared" si="0"/>
        <v>26</v>
      </c>
      <c r="B40" s="2" t="s">
        <v>41</v>
      </c>
      <c r="C40" s="17">
        <v>51</v>
      </c>
      <c r="D40" s="18"/>
      <c r="E40" s="18"/>
      <c r="F40" s="18">
        <v>450</v>
      </c>
      <c r="G40" s="19"/>
      <c r="H40" s="19"/>
      <c r="I40" s="19"/>
      <c r="J40" s="18">
        <f t="shared" si="1"/>
        <v>450</v>
      </c>
      <c r="L40" s="24"/>
      <c r="M40" s="24"/>
      <c r="N40" s="24"/>
      <c r="O40" s="25"/>
      <c r="P40" s="26"/>
    </row>
    <row r="41" spans="1:16" ht="31.5" x14ac:dyDescent="0.25">
      <c r="A41" s="17">
        <v>27</v>
      </c>
      <c r="B41" s="2" t="s">
        <v>43</v>
      </c>
      <c r="C41" s="17">
        <v>58</v>
      </c>
      <c r="D41" s="18"/>
      <c r="E41" s="18"/>
      <c r="F41" s="18">
        <v>1002.38</v>
      </c>
      <c r="G41" s="19"/>
      <c r="H41" s="19"/>
      <c r="I41" s="19"/>
      <c r="J41" s="18">
        <f t="shared" si="1"/>
        <v>1002.38</v>
      </c>
      <c r="L41" s="24"/>
      <c r="M41" s="24"/>
      <c r="N41" s="24"/>
      <c r="O41" s="25"/>
      <c r="P41" s="26"/>
    </row>
    <row r="42" spans="1:16" x14ac:dyDescent="0.25">
      <c r="A42" s="17">
        <v>28</v>
      </c>
      <c r="B42" s="17" t="s">
        <v>30</v>
      </c>
      <c r="C42" s="17">
        <v>70</v>
      </c>
      <c r="D42" s="18">
        <v>783</v>
      </c>
      <c r="E42" s="18">
        <v>5819</v>
      </c>
      <c r="F42" s="18">
        <v>5931.5199999999995</v>
      </c>
      <c r="G42" s="19"/>
      <c r="H42" s="19"/>
      <c r="I42" s="19"/>
      <c r="J42" s="18">
        <f t="shared" si="1"/>
        <v>5931.5199999999995</v>
      </c>
      <c r="L42" s="24"/>
      <c r="M42" s="25"/>
      <c r="N42" s="29"/>
      <c r="O42" s="25"/>
      <c r="P42" s="25"/>
    </row>
    <row r="43" spans="1:16" ht="30" customHeight="1" x14ac:dyDescent="0.25">
      <c r="A43" s="17">
        <f t="shared" si="0"/>
        <v>29</v>
      </c>
      <c r="B43" s="23" t="s">
        <v>32</v>
      </c>
      <c r="C43" s="20" t="s">
        <v>26</v>
      </c>
      <c r="D43" s="19">
        <f>D45+D47+D44</f>
        <v>850</v>
      </c>
      <c r="E43" s="19">
        <f>E44+E45+E47</f>
        <v>15952.33</v>
      </c>
      <c r="F43" s="19">
        <v>65812.479999999996</v>
      </c>
      <c r="G43" s="19"/>
      <c r="H43" s="19"/>
      <c r="I43" s="19"/>
      <c r="J43" s="19">
        <f t="shared" si="1"/>
        <v>65812.479999999996</v>
      </c>
      <c r="L43" s="24"/>
      <c r="M43" s="25"/>
      <c r="N43" s="25"/>
      <c r="O43" s="25"/>
      <c r="P43" s="25"/>
    </row>
    <row r="44" spans="1:16" x14ac:dyDescent="0.25">
      <c r="A44" s="17">
        <f t="shared" si="0"/>
        <v>30</v>
      </c>
      <c r="B44" s="17" t="s">
        <v>28</v>
      </c>
      <c r="C44" s="17">
        <v>10</v>
      </c>
      <c r="D44" s="18">
        <v>0</v>
      </c>
      <c r="E44" s="18">
        <v>10800</v>
      </c>
      <c r="F44" s="18">
        <v>50721.37</v>
      </c>
      <c r="G44" s="19"/>
      <c r="H44" s="19"/>
      <c r="I44" s="19"/>
      <c r="J44" s="18">
        <f t="shared" si="1"/>
        <v>50721.37</v>
      </c>
      <c r="L44" s="25"/>
      <c r="M44" s="25"/>
      <c r="N44" s="24"/>
      <c r="O44" s="25"/>
      <c r="P44" s="25"/>
    </row>
    <row r="45" spans="1:16" x14ac:dyDescent="0.25">
      <c r="A45" s="17">
        <f t="shared" si="0"/>
        <v>31</v>
      </c>
      <c r="B45" s="17" t="s">
        <v>29</v>
      </c>
      <c r="C45" s="17">
        <v>20</v>
      </c>
      <c r="D45" s="18">
        <v>0</v>
      </c>
      <c r="E45" s="18">
        <v>4356</v>
      </c>
      <c r="F45" s="18">
        <v>10000</v>
      </c>
      <c r="G45" s="19"/>
      <c r="H45" s="19"/>
      <c r="I45" s="19"/>
      <c r="J45" s="18">
        <f t="shared" si="1"/>
        <v>10000</v>
      </c>
      <c r="L45" s="25"/>
      <c r="M45" s="25"/>
      <c r="N45" s="24"/>
      <c r="O45" s="25"/>
      <c r="P45" s="25"/>
    </row>
    <row r="46" spans="1:16" ht="31.5" x14ac:dyDescent="0.25">
      <c r="A46" s="17">
        <f t="shared" si="0"/>
        <v>32</v>
      </c>
      <c r="B46" s="2" t="s">
        <v>42</v>
      </c>
      <c r="C46" s="35">
        <v>59</v>
      </c>
      <c r="D46" s="18"/>
      <c r="E46" s="18"/>
      <c r="F46" s="18">
        <v>396</v>
      </c>
      <c r="G46" s="19"/>
      <c r="H46" s="19"/>
      <c r="I46" s="19"/>
      <c r="J46" s="18">
        <f t="shared" si="1"/>
        <v>396</v>
      </c>
      <c r="L46" s="25"/>
      <c r="M46" s="25"/>
      <c r="N46" s="24"/>
      <c r="O46" s="25"/>
      <c r="P46" s="25"/>
    </row>
    <row r="47" spans="1:16" x14ac:dyDescent="0.25">
      <c r="A47" s="17">
        <f t="shared" si="0"/>
        <v>33</v>
      </c>
      <c r="B47" s="17" t="s">
        <v>30</v>
      </c>
      <c r="C47" s="17">
        <v>70</v>
      </c>
      <c r="D47" s="18">
        <v>850</v>
      </c>
      <c r="E47" s="18">
        <v>796.33</v>
      </c>
      <c r="F47" s="18">
        <v>4695.1100000000006</v>
      </c>
      <c r="G47" s="19"/>
      <c r="H47" s="19"/>
      <c r="I47" s="19"/>
      <c r="J47" s="18">
        <f t="shared" si="1"/>
        <v>4695.1100000000006</v>
      </c>
      <c r="N47" s="30"/>
    </row>
    <row r="48" spans="1:16" x14ac:dyDescent="0.25">
      <c r="A48" s="17">
        <f t="shared" si="0"/>
        <v>34</v>
      </c>
      <c r="B48" s="20" t="s">
        <v>33</v>
      </c>
      <c r="C48" s="20" t="s">
        <v>26</v>
      </c>
      <c r="D48" s="19">
        <f>D50+D53+D49</f>
        <v>850</v>
      </c>
      <c r="E48" s="19">
        <f>E49+E50+E53</f>
        <v>33005.589999999997</v>
      </c>
      <c r="F48" s="19">
        <v>129921</v>
      </c>
      <c r="G48" s="19">
        <f>G49+G50+G51+G52+G53</f>
        <v>1768</v>
      </c>
      <c r="H48" s="19"/>
      <c r="I48" s="19"/>
      <c r="J48" s="19">
        <f t="shared" si="1"/>
        <v>131689</v>
      </c>
    </row>
    <row r="49" spans="1:14" x14ac:dyDescent="0.25">
      <c r="A49" s="17">
        <f t="shared" si="0"/>
        <v>35</v>
      </c>
      <c r="B49" s="17" t="s">
        <v>28</v>
      </c>
      <c r="C49" s="17">
        <v>10</v>
      </c>
      <c r="D49" s="18">
        <v>0</v>
      </c>
      <c r="E49" s="18">
        <v>16365</v>
      </c>
      <c r="F49" s="18">
        <v>86441.69</v>
      </c>
      <c r="G49" s="19"/>
      <c r="H49" s="19"/>
      <c r="I49" s="19"/>
      <c r="J49" s="18">
        <f t="shared" si="1"/>
        <v>86441.69</v>
      </c>
    </row>
    <row r="50" spans="1:14" x14ac:dyDescent="0.25">
      <c r="A50" s="17">
        <f t="shared" si="0"/>
        <v>36</v>
      </c>
      <c r="B50" s="17" t="s">
        <v>29</v>
      </c>
      <c r="C50" s="17">
        <v>20</v>
      </c>
      <c r="D50" s="18">
        <v>0</v>
      </c>
      <c r="E50" s="18">
        <v>13320.59</v>
      </c>
      <c r="F50" s="18">
        <v>27000.309999999998</v>
      </c>
      <c r="G50" s="19"/>
      <c r="H50" s="19"/>
      <c r="I50" s="19"/>
      <c r="J50" s="18">
        <f t="shared" si="1"/>
        <v>27000.309999999998</v>
      </c>
    </row>
    <row r="51" spans="1:14" ht="31.5" x14ac:dyDescent="0.25">
      <c r="A51" s="17">
        <f t="shared" si="0"/>
        <v>37</v>
      </c>
      <c r="B51" s="2" t="s">
        <v>42</v>
      </c>
      <c r="C51" s="35">
        <v>59</v>
      </c>
      <c r="D51" s="18"/>
      <c r="E51" s="18"/>
      <c r="F51" s="18">
        <v>379</v>
      </c>
      <c r="G51" s="19"/>
      <c r="H51" s="19"/>
      <c r="I51" s="19"/>
      <c r="J51" s="18">
        <f t="shared" si="1"/>
        <v>379</v>
      </c>
    </row>
    <row r="52" spans="1:14" ht="31.5" x14ac:dyDescent="0.25">
      <c r="A52" s="17">
        <f t="shared" si="0"/>
        <v>38</v>
      </c>
      <c r="B52" s="2" t="s">
        <v>43</v>
      </c>
      <c r="C52" s="35">
        <v>58</v>
      </c>
      <c r="D52" s="18"/>
      <c r="E52" s="18"/>
      <c r="F52" s="18">
        <v>9300</v>
      </c>
      <c r="G52" s="19"/>
      <c r="H52" s="19"/>
      <c r="I52" s="19"/>
      <c r="J52" s="18">
        <f t="shared" si="1"/>
        <v>9300</v>
      </c>
    </row>
    <row r="53" spans="1:14" x14ac:dyDescent="0.25">
      <c r="A53" s="17">
        <f t="shared" si="0"/>
        <v>39</v>
      </c>
      <c r="B53" s="17" t="s">
        <v>30</v>
      </c>
      <c r="C53" s="17">
        <v>70</v>
      </c>
      <c r="D53" s="18">
        <v>850</v>
      </c>
      <c r="E53" s="18">
        <v>3320</v>
      </c>
      <c r="F53" s="18">
        <v>6800</v>
      </c>
      <c r="G53" s="18">
        <v>1768</v>
      </c>
      <c r="H53" s="19"/>
      <c r="I53" s="19"/>
      <c r="J53" s="18">
        <f t="shared" si="1"/>
        <v>8568</v>
      </c>
      <c r="N53" s="30"/>
    </row>
    <row r="54" spans="1:14" x14ac:dyDescent="0.25">
      <c r="A54" s="17">
        <f t="shared" si="0"/>
        <v>40</v>
      </c>
      <c r="B54" s="20" t="s">
        <v>34</v>
      </c>
      <c r="C54" s="20" t="s">
        <v>26</v>
      </c>
      <c r="D54" s="19">
        <f>D56+D58+D55</f>
        <v>750</v>
      </c>
      <c r="E54" s="19">
        <f>E55+E56+E58</f>
        <v>8383</v>
      </c>
      <c r="F54" s="19">
        <v>19006.72</v>
      </c>
      <c r="G54" s="19">
        <f>G55+G56+G57+G58</f>
        <v>360</v>
      </c>
      <c r="H54" s="19">
        <f>H55+H56+H57+H58</f>
        <v>0</v>
      </c>
      <c r="I54" s="19"/>
      <c r="J54" s="19">
        <f t="shared" si="1"/>
        <v>19366.72</v>
      </c>
    </row>
    <row r="55" spans="1:14" x14ac:dyDescent="0.25">
      <c r="A55" s="17">
        <f t="shared" si="0"/>
        <v>41</v>
      </c>
      <c r="B55" s="17" t="s">
        <v>28</v>
      </c>
      <c r="C55" s="17">
        <v>10</v>
      </c>
      <c r="D55" s="18">
        <v>0</v>
      </c>
      <c r="E55" s="18">
        <v>4283</v>
      </c>
      <c r="F55" s="18">
        <v>14408.34</v>
      </c>
      <c r="G55" s="19"/>
      <c r="H55" s="18">
        <v>-1000</v>
      </c>
      <c r="I55" s="19"/>
      <c r="J55" s="18">
        <f t="shared" si="1"/>
        <v>13408.34</v>
      </c>
      <c r="L55" s="22"/>
    </row>
    <row r="56" spans="1:14" x14ac:dyDescent="0.25">
      <c r="A56" s="17">
        <f t="shared" si="0"/>
        <v>42</v>
      </c>
      <c r="B56" s="17" t="s">
        <v>29</v>
      </c>
      <c r="C56" s="17">
        <v>20</v>
      </c>
      <c r="D56" s="18">
        <v>0</v>
      </c>
      <c r="E56" s="18">
        <v>2600</v>
      </c>
      <c r="F56" s="18">
        <v>3025.1699999999996</v>
      </c>
      <c r="G56" s="19"/>
      <c r="H56" s="18">
        <v>1000</v>
      </c>
      <c r="I56" s="19"/>
      <c r="J56" s="18">
        <f t="shared" si="1"/>
        <v>4025.1699999999996</v>
      </c>
    </row>
    <row r="57" spans="1:14" ht="31.5" x14ac:dyDescent="0.25">
      <c r="A57" s="17">
        <f t="shared" si="0"/>
        <v>43</v>
      </c>
      <c r="B57" s="2" t="s">
        <v>42</v>
      </c>
      <c r="C57" s="35">
        <v>59</v>
      </c>
      <c r="D57" s="18"/>
      <c r="E57" s="18"/>
      <c r="F57" s="18">
        <v>154</v>
      </c>
      <c r="G57" s="19"/>
      <c r="H57" s="19"/>
      <c r="I57" s="19"/>
      <c r="J57" s="18">
        <f t="shared" si="1"/>
        <v>154</v>
      </c>
      <c r="L57" s="22"/>
    </row>
    <row r="58" spans="1:14" x14ac:dyDescent="0.25">
      <c r="A58" s="17">
        <f t="shared" si="0"/>
        <v>44</v>
      </c>
      <c r="B58" s="17" t="s">
        <v>30</v>
      </c>
      <c r="C58" s="17">
        <v>70</v>
      </c>
      <c r="D58" s="18">
        <v>750</v>
      </c>
      <c r="E58" s="18">
        <v>1500</v>
      </c>
      <c r="F58" s="18">
        <v>1419.21</v>
      </c>
      <c r="G58" s="18">
        <v>360</v>
      </c>
      <c r="H58" s="19"/>
      <c r="I58" s="19"/>
      <c r="J58" s="18">
        <f t="shared" si="1"/>
        <v>1779.21</v>
      </c>
      <c r="N58" s="30"/>
    </row>
    <row r="59" spans="1:14" x14ac:dyDescent="0.25">
      <c r="A59" s="17">
        <f t="shared" si="0"/>
        <v>45</v>
      </c>
      <c r="B59" s="20" t="s">
        <v>45</v>
      </c>
      <c r="C59" s="20" t="s">
        <v>16</v>
      </c>
      <c r="D59" s="19" t="e">
        <f>#REF!+D60+#REF!</f>
        <v>#REF!</v>
      </c>
      <c r="E59" s="19" t="e">
        <f>#REF!+E60+#REF!+#REF!</f>
        <v>#REF!</v>
      </c>
      <c r="F59" s="19">
        <v>59.330000000000005</v>
      </c>
      <c r="G59" s="19"/>
      <c r="H59" s="19">
        <f>H60+H61</f>
        <v>69.2</v>
      </c>
      <c r="I59" s="19"/>
      <c r="J59" s="19">
        <f t="shared" si="1"/>
        <v>128.53</v>
      </c>
    </row>
    <row r="60" spans="1:14" x14ac:dyDescent="0.25">
      <c r="A60" s="17">
        <f t="shared" si="0"/>
        <v>46</v>
      </c>
      <c r="B60" s="17" t="s">
        <v>19</v>
      </c>
      <c r="C60" s="17" t="s">
        <v>16</v>
      </c>
      <c r="D60" s="18">
        <v>0</v>
      </c>
      <c r="E60" s="18">
        <v>55</v>
      </c>
      <c r="F60" s="18">
        <v>58.63</v>
      </c>
      <c r="G60" s="19"/>
      <c r="H60" s="19"/>
      <c r="I60" s="19"/>
      <c r="J60" s="18">
        <f t="shared" si="1"/>
        <v>58.63</v>
      </c>
    </row>
    <row r="61" spans="1:14" x14ac:dyDescent="0.25">
      <c r="A61" s="17">
        <f t="shared" si="0"/>
        <v>47</v>
      </c>
      <c r="B61" s="17" t="s">
        <v>60</v>
      </c>
      <c r="C61" s="17" t="s">
        <v>16</v>
      </c>
      <c r="D61" s="18"/>
      <c r="E61" s="18"/>
      <c r="F61" s="18">
        <v>0.7</v>
      </c>
      <c r="G61" s="19"/>
      <c r="H61" s="18">
        <v>69.2</v>
      </c>
      <c r="I61" s="19"/>
      <c r="J61" s="18">
        <f>F61+H61+G61+I61</f>
        <v>69.900000000000006</v>
      </c>
    </row>
    <row r="62" spans="1:14" ht="31.5" x14ac:dyDescent="0.25">
      <c r="A62" s="17">
        <f t="shared" si="0"/>
        <v>48</v>
      </c>
      <c r="B62" s="23" t="s">
        <v>46</v>
      </c>
      <c r="C62" s="31" t="s">
        <v>15</v>
      </c>
      <c r="D62" s="19" t="e">
        <f>D63+D64+D65+D66+#REF!+D67+D68+D70+D71+D69</f>
        <v>#REF!</v>
      </c>
      <c r="E62" s="19" t="e">
        <f>E63+E64+E65+E66+#REF!+E67+E68+E69+E70+E71</f>
        <v>#REF!</v>
      </c>
      <c r="F62" s="19">
        <v>71111.360000000001</v>
      </c>
      <c r="G62" s="19"/>
      <c r="H62" s="19">
        <f>H63+H64+H65+H66+H67+H68+H69+H70+H71+H72</f>
        <v>3.53</v>
      </c>
      <c r="I62" s="19"/>
      <c r="J62" s="19">
        <f t="shared" si="1"/>
        <v>71114.89</v>
      </c>
    </row>
    <row r="63" spans="1:14" x14ac:dyDescent="0.25">
      <c r="A63" s="17">
        <f t="shared" si="0"/>
        <v>49</v>
      </c>
      <c r="B63" s="17" t="s">
        <v>8</v>
      </c>
      <c r="C63" s="3" t="s">
        <v>15</v>
      </c>
      <c r="D63" s="18">
        <v>5999</v>
      </c>
      <c r="E63" s="18">
        <v>257.42</v>
      </c>
      <c r="F63" s="18">
        <v>32019</v>
      </c>
      <c r="G63" s="19"/>
      <c r="H63" s="19"/>
      <c r="I63" s="19"/>
      <c r="J63" s="18">
        <f t="shared" si="1"/>
        <v>32019</v>
      </c>
    </row>
    <row r="64" spans="1:14" x14ac:dyDescent="0.25">
      <c r="A64" s="17">
        <f t="shared" si="0"/>
        <v>50</v>
      </c>
      <c r="B64" s="17" t="s">
        <v>9</v>
      </c>
      <c r="C64" s="17" t="s">
        <v>15</v>
      </c>
      <c r="D64" s="18">
        <v>1331</v>
      </c>
      <c r="E64" s="18">
        <v>154</v>
      </c>
      <c r="F64" s="18">
        <v>6201</v>
      </c>
      <c r="G64" s="19"/>
      <c r="H64" s="19"/>
      <c r="I64" s="19"/>
      <c r="J64" s="18">
        <f t="shared" si="1"/>
        <v>6201</v>
      </c>
    </row>
    <row r="65" spans="1:14" x14ac:dyDescent="0.25">
      <c r="A65" s="17">
        <f t="shared" si="0"/>
        <v>51</v>
      </c>
      <c r="B65" s="17" t="s">
        <v>10</v>
      </c>
      <c r="C65" s="17" t="s">
        <v>15</v>
      </c>
      <c r="D65" s="18">
        <v>784</v>
      </c>
      <c r="E65" s="18">
        <v>94</v>
      </c>
      <c r="F65" s="18">
        <v>6957.99</v>
      </c>
      <c r="G65" s="19"/>
      <c r="H65" s="19"/>
      <c r="I65" s="19"/>
      <c r="J65" s="18">
        <f t="shared" si="1"/>
        <v>6957.99</v>
      </c>
    </row>
    <row r="66" spans="1:14" x14ac:dyDescent="0.25">
      <c r="A66" s="17">
        <f t="shared" si="0"/>
        <v>52</v>
      </c>
      <c r="B66" s="17" t="s">
        <v>11</v>
      </c>
      <c r="C66" s="17" t="s">
        <v>15</v>
      </c>
      <c r="D66" s="18">
        <v>1369</v>
      </c>
      <c r="E66" s="18">
        <v>180</v>
      </c>
      <c r="F66" s="18">
        <v>8186.56</v>
      </c>
      <c r="G66" s="19"/>
      <c r="H66" s="18">
        <v>3.53</v>
      </c>
      <c r="I66" s="19"/>
      <c r="J66" s="18">
        <f t="shared" si="1"/>
        <v>8190.09</v>
      </c>
    </row>
    <row r="67" spans="1:14" x14ac:dyDescent="0.25">
      <c r="A67" s="17">
        <f t="shared" si="0"/>
        <v>53</v>
      </c>
      <c r="B67" s="17" t="s">
        <v>12</v>
      </c>
      <c r="C67" s="17" t="s">
        <v>15</v>
      </c>
      <c r="D67" s="18">
        <v>395</v>
      </c>
      <c r="E67" s="18">
        <v>50</v>
      </c>
      <c r="F67" s="18">
        <v>1775.3999999999999</v>
      </c>
      <c r="G67" s="19"/>
      <c r="H67" s="19"/>
      <c r="I67" s="19"/>
      <c r="J67" s="18">
        <f t="shared" si="1"/>
        <v>1775.3999999999999</v>
      </c>
    </row>
    <row r="68" spans="1:14" ht="31.5" x14ac:dyDescent="0.25">
      <c r="A68" s="17">
        <f t="shared" si="0"/>
        <v>54</v>
      </c>
      <c r="B68" s="2" t="s">
        <v>23</v>
      </c>
      <c r="C68" s="17" t="s">
        <v>15</v>
      </c>
      <c r="D68" s="18">
        <v>920</v>
      </c>
      <c r="E68" s="18">
        <v>50</v>
      </c>
      <c r="F68" s="18">
        <v>2616.85</v>
      </c>
      <c r="G68" s="19"/>
      <c r="H68" s="19"/>
      <c r="I68" s="19"/>
      <c r="J68" s="18">
        <f t="shared" si="1"/>
        <v>2616.85</v>
      </c>
      <c r="L68" s="22"/>
      <c r="N68" s="22"/>
    </row>
    <row r="69" spans="1:14" x14ac:dyDescent="0.25">
      <c r="A69" s="17">
        <f t="shared" si="0"/>
        <v>55</v>
      </c>
      <c r="B69" s="17" t="s">
        <v>38</v>
      </c>
      <c r="C69" s="17" t="s">
        <v>15</v>
      </c>
      <c r="D69" s="18">
        <v>845</v>
      </c>
      <c r="E69" s="18">
        <v>315</v>
      </c>
      <c r="F69" s="18">
        <v>3600.65</v>
      </c>
      <c r="G69" s="19"/>
      <c r="H69" s="19"/>
      <c r="I69" s="19"/>
      <c r="J69" s="18">
        <f t="shared" si="1"/>
        <v>3600.65</v>
      </c>
    </row>
    <row r="70" spans="1:14" x14ac:dyDescent="0.25">
      <c r="A70" s="17">
        <f t="shared" si="0"/>
        <v>56</v>
      </c>
      <c r="B70" s="17" t="s">
        <v>22</v>
      </c>
      <c r="C70" s="17" t="s">
        <v>15</v>
      </c>
      <c r="D70" s="18">
        <v>677</v>
      </c>
      <c r="E70" s="18">
        <v>68</v>
      </c>
      <c r="F70" s="18">
        <v>1206.78</v>
      </c>
      <c r="G70" s="19"/>
      <c r="H70" s="19"/>
      <c r="I70" s="19"/>
      <c r="J70" s="18">
        <f t="shared" si="1"/>
        <v>1206.78</v>
      </c>
    </row>
    <row r="71" spans="1:14" x14ac:dyDescent="0.25">
      <c r="A71" s="17">
        <f t="shared" si="0"/>
        <v>57</v>
      </c>
      <c r="B71" s="17" t="s">
        <v>24</v>
      </c>
      <c r="C71" s="17" t="s">
        <v>15</v>
      </c>
      <c r="D71" s="18">
        <v>206</v>
      </c>
      <c r="E71" s="18">
        <v>12</v>
      </c>
      <c r="F71" s="18">
        <v>391.9</v>
      </c>
      <c r="G71" s="19"/>
      <c r="H71" s="19"/>
      <c r="I71" s="19"/>
      <c r="J71" s="18">
        <f t="shared" si="1"/>
        <v>391.9</v>
      </c>
    </row>
    <row r="72" spans="1:14" x14ac:dyDescent="0.25">
      <c r="A72" s="17">
        <f t="shared" si="0"/>
        <v>58</v>
      </c>
      <c r="B72" s="17" t="s">
        <v>36</v>
      </c>
      <c r="C72" s="17" t="s">
        <v>15</v>
      </c>
      <c r="D72" s="18"/>
      <c r="E72" s="18"/>
      <c r="F72" s="18">
        <v>8155.23</v>
      </c>
      <c r="G72" s="19"/>
      <c r="H72" s="19"/>
      <c r="I72" s="19"/>
      <c r="J72" s="18">
        <f t="shared" si="1"/>
        <v>8155.23</v>
      </c>
    </row>
    <row r="73" spans="1:14" x14ac:dyDescent="0.25">
      <c r="A73" s="17">
        <f t="shared" si="0"/>
        <v>59</v>
      </c>
      <c r="B73" s="23" t="s">
        <v>47</v>
      </c>
      <c r="C73" s="20" t="s">
        <v>48</v>
      </c>
      <c r="D73" s="18"/>
      <c r="E73" s="18"/>
      <c r="F73" s="19">
        <v>9200.2900000000009</v>
      </c>
      <c r="G73" s="19"/>
      <c r="H73" s="19"/>
      <c r="I73" s="19"/>
      <c r="J73" s="19">
        <f t="shared" si="1"/>
        <v>9200.2900000000009</v>
      </c>
    </row>
    <row r="74" spans="1:14" x14ac:dyDescent="0.25">
      <c r="A74" s="17">
        <f t="shared" si="0"/>
        <v>60</v>
      </c>
      <c r="B74" s="17" t="s">
        <v>29</v>
      </c>
      <c r="C74" s="17" t="s">
        <v>49</v>
      </c>
      <c r="D74" s="18"/>
      <c r="E74" s="18"/>
      <c r="F74" s="18">
        <v>6200.29</v>
      </c>
      <c r="G74" s="19"/>
      <c r="H74" s="19"/>
      <c r="I74" s="19"/>
      <c r="J74" s="18">
        <f t="shared" si="1"/>
        <v>6200.29</v>
      </c>
    </row>
    <row r="75" spans="1:14" x14ac:dyDescent="0.25">
      <c r="A75" s="17">
        <f t="shared" si="0"/>
        <v>61</v>
      </c>
      <c r="B75" s="17" t="s">
        <v>30</v>
      </c>
      <c r="C75" s="17" t="s">
        <v>51</v>
      </c>
      <c r="D75" s="18"/>
      <c r="E75" s="18"/>
      <c r="F75" s="18">
        <v>3000</v>
      </c>
      <c r="G75" s="19"/>
      <c r="H75" s="19"/>
      <c r="I75" s="19"/>
      <c r="J75" s="18">
        <f t="shared" si="1"/>
        <v>3000</v>
      </c>
    </row>
    <row r="76" spans="1:14" x14ac:dyDescent="0.25">
      <c r="A76" s="11"/>
      <c r="B76" s="11"/>
      <c r="C76" s="11"/>
      <c r="D76" s="24"/>
      <c r="E76" s="24"/>
      <c r="F76" s="24"/>
      <c r="G76" s="24"/>
      <c r="H76" s="24"/>
      <c r="I76" s="24"/>
      <c r="J76" s="24"/>
    </row>
    <row r="77" spans="1:14" x14ac:dyDescent="0.25">
      <c r="A77" s="11"/>
      <c r="B77" s="32"/>
      <c r="C77" s="32"/>
      <c r="D77" s="24"/>
      <c r="E77" s="24"/>
      <c r="F77" s="24"/>
      <c r="G77" s="24"/>
      <c r="H77" s="33"/>
      <c r="I77" s="33"/>
    </row>
    <row r="78" spans="1:14" x14ac:dyDescent="0.25">
      <c r="A78" s="38"/>
      <c r="B78" s="7" t="s">
        <v>64</v>
      </c>
      <c r="C78" s="44"/>
      <c r="D78" s="44"/>
      <c r="F78" s="4"/>
      <c r="G78" s="34"/>
      <c r="H78" s="39" t="s">
        <v>53</v>
      </c>
      <c r="I78" s="40"/>
    </row>
    <row r="79" spans="1:14" x14ac:dyDescent="0.25">
      <c r="A79" s="38"/>
      <c r="C79" s="44"/>
      <c r="D79" s="44"/>
      <c r="F79" s="4"/>
      <c r="G79" s="34"/>
      <c r="H79" s="39" t="s">
        <v>54</v>
      </c>
      <c r="I79" s="40"/>
    </row>
    <row r="80" spans="1:14" x14ac:dyDescent="0.25">
      <c r="A80" s="10"/>
      <c r="B80" s="34" t="s">
        <v>65</v>
      </c>
      <c r="C80" s="44"/>
      <c r="D80" s="44"/>
      <c r="F80" s="34"/>
      <c r="G80" s="34"/>
      <c r="H80" s="39" t="s">
        <v>25</v>
      </c>
      <c r="I80" s="40"/>
    </row>
    <row r="81" spans="1:9" x14ac:dyDescent="0.25">
      <c r="A81" s="10"/>
      <c r="B81" s="8"/>
      <c r="C81" s="34"/>
      <c r="F81" s="36"/>
      <c r="G81" s="36"/>
      <c r="H81" s="36"/>
      <c r="I81" s="40"/>
    </row>
    <row r="82" spans="1:9" x14ac:dyDescent="0.25">
      <c r="B82" s="8"/>
      <c r="D82" s="44" t="s">
        <v>25</v>
      </c>
      <c r="E82" s="44"/>
    </row>
  </sheetData>
  <mergeCells count="23">
    <mergeCell ref="B8:J8"/>
    <mergeCell ref="H1:J1"/>
    <mergeCell ref="A11:A14"/>
    <mergeCell ref="B11:B14"/>
    <mergeCell ref="C11:C14"/>
    <mergeCell ref="D11:D14"/>
    <mergeCell ref="A1:B1"/>
    <mergeCell ref="E1:F1"/>
    <mergeCell ref="A2:B2"/>
    <mergeCell ref="A3:B3"/>
    <mergeCell ref="H11:H14"/>
    <mergeCell ref="B7:J7"/>
    <mergeCell ref="J11:J14"/>
    <mergeCell ref="G11:G14"/>
    <mergeCell ref="H2:J2"/>
    <mergeCell ref="F2:G2"/>
    <mergeCell ref="I11:I14"/>
    <mergeCell ref="D82:E82"/>
    <mergeCell ref="E11:E14"/>
    <mergeCell ref="F11:F14"/>
    <mergeCell ref="C80:D80"/>
    <mergeCell ref="C78:D78"/>
    <mergeCell ref="C79:D79"/>
  </mergeCells>
  <phoneticPr fontId="2" type="noConversion"/>
  <pageMargins left="0.9055118110236221" right="0.39370078740157483" top="0.39370078740157483" bottom="0.39370078740157483" header="0" footer="0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ioan.iusan</cp:lastModifiedBy>
  <cp:lastPrinted>2019-08-29T12:30:14Z</cp:lastPrinted>
  <dcterms:created xsi:type="dcterms:W3CDTF">2009-05-18T06:15:42Z</dcterms:created>
  <dcterms:modified xsi:type="dcterms:W3CDTF">2019-08-29T12:30:16Z</dcterms:modified>
</cp:coreProperties>
</file>