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240"/>
  </bookViews>
  <sheets>
    <sheet name="foaie11" sheetId="6" r:id="rId1"/>
  </sheets>
  <calcPr calcId="191029"/>
</workbook>
</file>

<file path=xl/calcChain.xml><?xml version="1.0" encoding="utf-8"?>
<calcChain xmlns="http://schemas.openxmlformats.org/spreadsheetml/2006/main">
  <c r="G18" i="6" l="1"/>
  <c r="J14" i="6"/>
  <c r="G58" i="6"/>
  <c r="G19" i="6" s="1"/>
  <c r="H27" i="6" l="1"/>
  <c r="H24" i="6"/>
  <c r="H23" i="6"/>
  <c r="H44" i="6"/>
  <c r="H18" i="6" l="1"/>
  <c r="H39" i="6" l="1"/>
  <c r="H22" i="6" s="1"/>
  <c r="H55" i="6"/>
  <c r="J57" i="6"/>
  <c r="H19" i="6" l="1"/>
  <c r="J22" i="6"/>
  <c r="J68" i="6"/>
  <c r="J69" i="6"/>
  <c r="J70" i="6"/>
  <c r="J71" i="6"/>
  <c r="J56" i="6"/>
  <c r="J59" i="6"/>
  <c r="J60" i="6"/>
  <c r="J61" i="6"/>
  <c r="J62" i="6"/>
  <c r="J63" i="6"/>
  <c r="J64" i="6"/>
  <c r="J65" i="6"/>
  <c r="J66" i="6"/>
  <c r="J67" i="6"/>
  <c r="J36" i="6"/>
  <c r="J37" i="6"/>
  <c r="J38" i="6"/>
  <c r="J15" i="6"/>
  <c r="J16" i="6"/>
  <c r="J17" i="6"/>
  <c r="J18" i="6"/>
  <c r="J21" i="6"/>
  <c r="J23" i="6"/>
  <c r="J24" i="6"/>
  <c r="J25" i="6"/>
  <c r="J26" i="6"/>
  <c r="J27" i="6"/>
  <c r="J29" i="6"/>
  <c r="J30" i="6"/>
  <c r="J31" i="6"/>
  <c r="J32" i="6"/>
  <c r="J34" i="6"/>
  <c r="J35" i="6"/>
  <c r="J58" i="6" l="1"/>
  <c r="J20" i="6"/>
  <c r="J55" i="6"/>
  <c r="J51" i="6"/>
  <c r="J52" i="6"/>
  <c r="J53" i="6"/>
  <c r="J54" i="6"/>
  <c r="J45" i="6"/>
  <c r="J46" i="6"/>
  <c r="J47" i="6"/>
  <c r="J48" i="6"/>
  <c r="J49" i="6"/>
  <c r="J50" i="6" l="1"/>
  <c r="J44" i="6"/>
  <c r="J40" i="6"/>
  <c r="J41" i="6"/>
  <c r="J42" i="6"/>
  <c r="J43" i="6"/>
  <c r="J33" i="6"/>
  <c r="J39" i="6" l="1"/>
  <c r="J28" i="6"/>
  <c r="J19" i="6" l="1"/>
  <c r="A15" i="6"/>
  <c r="A16" i="6" s="1"/>
  <c r="D27" i="6"/>
  <c r="D22" i="6" s="1"/>
  <c r="D55" i="6"/>
  <c r="D58" i="6"/>
  <c r="E55" i="6"/>
  <c r="E58" i="6"/>
  <c r="E27" i="6"/>
  <c r="E22" i="6" s="1"/>
  <c r="E50" i="6"/>
  <c r="E44" i="6"/>
  <c r="E39" i="6"/>
  <c r="E33" i="6"/>
  <c r="E28" i="6"/>
  <c r="D50" i="6"/>
  <c r="D44" i="6"/>
  <c r="D39" i="6"/>
  <c r="D33" i="6"/>
  <c r="D28" i="6"/>
  <c r="E18" i="6"/>
  <c r="D18" i="6"/>
  <c r="A17" i="6" l="1"/>
  <c r="E19" i="6"/>
  <c r="D19" i="6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l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</calcChain>
</file>

<file path=xl/sharedStrings.xml><?xml version="1.0" encoding="utf-8"?>
<sst xmlns="http://schemas.openxmlformats.org/spreadsheetml/2006/main" count="108" uniqueCount="65">
  <si>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</si>
  <si>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</si>
  <si>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</si>
  <si>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</si>
  <si>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</si>
  <si>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</si>
  <si>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</si>
  <si>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</si>
  <si>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</si>
  <si>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</si>
  <si>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</si>
  <si>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</si>
  <si>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</si>
  <si>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</si>
  <si>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</si>
  <si>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</si>
  <si>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</si>
  <si>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</si>
  <si>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</si>
  <si>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</si>
  <si>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</si>
  <si>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</si>
  <si>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</si>
  <si>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</si>
  <si>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</si>
  <si>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</si>
  <si>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</si>
  <si>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</si>
  <si>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</si>
  <si>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</si>
  <si>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</si>
  <si>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</si>
  <si>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</si>
  <si>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</si>
  <si>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</si>
  <si>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</si>
  <si>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</si>
  <si>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</si>
  <si>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</si>
  <si>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</si>
  <si>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</si>
  <si>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</si>
  <si>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</si>
  <si>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</si>
  <si>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</si>
  <si>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</si>
  <si>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</si>
  <si>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</si>
  <si>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</si>
  <si>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</si>
  <si>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    BUGETUL  INSTITUŢIILOR  PUBLICE ŞI ACTIVITĂŢILOR FINANŢATE INTEGRAL SAU PARŢIAL  DIN VENITURI PROPRII PE ANUL 2020</t>
  </si>
  <si>
    <t>Excedent 31.12.2019</t>
  </si>
  <si>
    <t>Proiecte cu finanțare din FEN aferente cadrului financiar 2014-2020 (FSE)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</si>
  <si>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</si>
  <si>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</si>
  <si>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</si>
  <si>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</si>
  <si>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INFLUENȚE BUGET LOCAL</t>
  </si>
  <si>
    <t xml:space="preserve">INFLUENȚE VENITURI PROPRII </t>
  </si>
  <si>
    <t xml:space="preserve">INFLUENȚE PROIECTE FEN </t>
  </si>
  <si>
    <t>TOTAL BVC APROBAT 2020</t>
  </si>
  <si>
    <t>TOTAL  BVC RECTIFICAT 2020</t>
  </si>
  <si>
    <t>Liceul Special pentru Deficienți de vedere</t>
  </si>
  <si>
    <t>Anexa nr. 11</t>
  </si>
  <si>
    <t>la Hotărârea nr. 173/2020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</si>
</sst>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indexed="10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rgb="FF00B05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Border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4" fontId="5" fillId="0" borderId="0" xfId="0" applyNumberFormat="1" applyFont="1" applyBorder="1"/>
    <xf numFmtId="4" fontId="6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left"/>
    </xf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7" fillId="0" borderId="0" xfId="0" applyFont="1"/>
    <xf numFmtId="4" fontId="6" fillId="0" borderId="0" xfId="0" applyNumberFormat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topLeftCell="B1" workbookViewId="0">
      <selection activeCell="L64" sqref="L64"/>
    </sheetView>
  </sheetViews>
  <sheetFormatPr defaultColWidth="9.28515625" defaultRowHeight="15.75" x14ac:dyDescent="0.25"/>
  <cols>
    <col min="1" max="1" width="4.7109375" style="4" customWidth="1"/>
    <col min="2" max="2" width="48" style="4" customWidth="1"/>
    <col min="3" max="3" width="9.5703125" style="4" customWidth="1"/>
    <col min="4" max="4" width="13.7109375" style="4" hidden="1" customWidth="1"/>
    <col min="5" max="5" width="13.28515625" style="4" hidden="1" customWidth="1"/>
    <col min="6" max="6" width="12.7109375" style="22" customWidth="1"/>
    <col min="7" max="7" width="15.7109375" style="22" customWidth="1"/>
    <col min="8" max="8" width="13.42578125" style="22" customWidth="1"/>
    <col min="9" max="9" width="15.5703125" style="22" customWidth="1"/>
    <col min="10" max="10" width="24.7109375" style="4" customWidth="1"/>
    <col min="11" max="11" width="4.28515625" style="4" customWidth="1"/>
    <col min="12" max="12" width="16.5703125" style="4" customWidth="1"/>
    <col min="13" max="13" width="7.28515625" style="4" customWidth="1"/>
    <col min="14" max="14" width="10.28515625" style="4" customWidth="1"/>
    <col min="15" max="15" width="6.5703125" style="4" customWidth="1"/>
    <col min="16" max="16384" width="9.28515625" style="4"/>
  </cols>
  <sheetData>
    <row r="1" spans="1:10" x14ac:dyDescent="0.25">
      <c r="A1" s="49" t="s">
        <v>0</v>
      </c>
      <c r="B1" s="49"/>
      <c r="E1" s="50"/>
      <c r="F1" s="50"/>
      <c r="G1" s="1"/>
      <c r="H1" s="6"/>
      <c r="I1" s="39" t="s">
        <v>63</v>
      </c>
      <c r="J1" s="6"/>
    </row>
    <row r="2" spans="1:10" x14ac:dyDescent="0.25">
      <c r="A2" s="49" t="s">
        <v>1</v>
      </c>
      <c r="B2" s="49"/>
      <c r="D2" s="5"/>
      <c r="E2" s="6" t="s">
        <v>18</v>
      </c>
      <c r="F2" s="52"/>
      <c r="G2" s="52"/>
      <c r="H2" s="6"/>
      <c r="I2" s="53" t="s">
        <v>64</v>
      </c>
      <c r="J2" s="53"/>
    </row>
    <row r="3" spans="1:10" x14ac:dyDescent="0.25">
      <c r="A3" s="49" t="s">
        <v>2</v>
      </c>
      <c r="B3" s="49"/>
      <c r="C3" s="7"/>
      <c r="D3" s="7"/>
      <c r="E3" s="7"/>
      <c r="F3" s="7"/>
      <c r="G3" s="7"/>
      <c r="H3" s="7"/>
      <c r="I3" s="7"/>
      <c r="J3" s="7"/>
    </row>
    <row r="4" spans="1:10" x14ac:dyDescent="0.25">
      <c r="A4" s="37"/>
      <c r="B4" s="37"/>
      <c r="C4" s="7"/>
      <c r="D4" s="7"/>
      <c r="E4" s="7"/>
      <c r="F4" s="7"/>
      <c r="G4" s="7"/>
      <c r="H4" s="7"/>
      <c r="I4" s="7"/>
      <c r="J4" s="7"/>
    </row>
    <row r="5" spans="1:10" x14ac:dyDescent="0.25">
      <c r="A5" s="8"/>
      <c r="B5" s="8"/>
      <c r="C5" s="7"/>
      <c r="D5" s="7"/>
      <c r="E5" s="7"/>
      <c r="F5" s="7"/>
      <c r="G5" s="7"/>
      <c r="H5" s="7"/>
      <c r="I5" s="7"/>
      <c r="J5" s="7"/>
    </row>
    <row r="6" spans="1:10" ht="18.600000000000001" customHeight="1" x14ac:dyDescent="0.25">
      <c r="A6" s="9"/>
      <c r="B6" s="51" t="s">
        <v>50</v>
      </c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9"/>
      <c r="B7" s="38"/>
      <c r="C7" s="38"/>
      <c r="D7" s="38"/>
      <c r="E7" s="38"/>
      <c r="F7" s="38"/>
      <c r="G7" s="38"/>
      <c r="H7" s="38"/>
      <c r="I7" s="38"/>
      <c r="J7" s="38"/>
    </row>
    <row r="8" spans="1:10" ht="15.75" customHeight="1" x14ac:dyDescent="0.25">
      <c r="A8" s="9"/>
      <c r="B8" s="54"/>
      <c r="C8" s="54"/>
      <c r="D8" s="54"/>
      <c r="E8" s="54"/>
      <c r="F8" s="54"/>
      <c r="G8" s="54"/>
      <c r="H8" s="54"/>
      <c r="I8" s="54"/>
      <c r="J8" s="54"/>
    </row>
    <row r="9" spans="1:10" x14ac:dyDescent="0.25">
      <c r="A9" s="11"/>
      <c r="B9" s="12"/>
      <c r="C9" s="11"/>
      <c r="E9" s="13"/>
      <c r="F9" s="13"/>
      <c r="G9" s="13"/>
      <c r="H9" s="11"/>
      <c r="I9" s="11"/>
      <c r="J9" s="13" t="s">
        <v>3</v>
      </c>
    </row>
    <row r="10" spans="1:10" ht="14.25" customHeight="1" x14ac:dyDescent="0.25">
      <c r="A10" s="40" t="s">
        <v>4</v>
      </c>
      <c r="B10" s="43" t="s">
        <v>5</v>
      </c>
      <c r="C10" s="43" t="s">
        <v>6</v>
      </c>
      <c r="D10" s="46" t="s">
        <v>20</v>
      </c>
      <c r="E10" s="46" t="s">
        <v>13</v>
      </c>
      <c r="F10" s="46" t="s">
        <v>60</v>
      </c>
      <c r="G10" s="46" t="s">
        <v>57</v>
      </c>
      <c r="H10" s="46" t="s">
        <v>58</v>
      </c>
      <c r="I10" s="46" t="s">
        <v>59</v>
      </c>
      <c r="J10" s="46" t="s">
        <v>61</v>
      </c>
    </row>
    <row r="11" spans="1:10" ht="14.25" customHeight="1" x14ac:dyDescent="0.25">
      <c r="A11" s="41"/>
      <c r="B11" s="44"/>
      <c r="C11" s="44"/>
      <c r="D11" s="47"/>
      <c r="E11" s="47"/>
      <c r="F11" s="47"/>
      <c r="G11" s="47"/>
      <c r="H11" s="47"/>
      <c r="I11" s="47"/>
      <c r="J11" s="47"/>
    </row>
    <row r="12" spans="1:10" ht="14.25" customHeight="1" x14ac:dyDescent="0.25">
      <c r="A12" s="41"/>
      <c r="B12" s="44"/>
      <c r="C12" s="44"/>
      <c r="D12" s="47"/>
      <c r="E12" s="47"/>
      <c r="F12" s="47"/>
      <c r="G12" s="47"/>
      <c r="H12" s="47"/>
      <c r="I12" s="47"/>
      <c r="J12" s="47"/>
    </row>
    <row r="13" spans="1:10" ht="23.25" customHeight="1" x14ac:dyDescent="0.25">
      <c r="A13" s="42"/>
      <c r="B13" s="45"/>
      <c r="C13" s="45"/>
      <c r="D13" s="48"/>
      <c r="E13" s="48"/>
      <c r="F13" s="48"/>
      <c r="G13" s="48"/>
      <c r="H13" s="48"/>
      <c r="I13" s="48"/>
      <c r="J13" s="48"/>
    </row>
    <row r="14" spans="1:10" ht="14.25" customHeight="1" x14ac:dyDescent="0.25">
      <c r="A14" s="14">
        <v>1</v>
      </c>
      <c r="B14" s="14" t="s">
        <v>21</v>
      </c>
      <c r="C14" s="14"/>
      <c r="D14" s="15">
        <v>18558</v>
      </c>
      <c r="E14" s="15">
        <v>0</v>
      </c>
      <c r="F14" s="16">
        <v>77906.06</v>
      </c>
      <c r="G14" s="16">
        <v>100</v>
      </c>
      <c r="H14" s="16"/>
      <c r="I14" s="16"/>
      <c r="J14" s="16">
        <f>F14+G14+H14+I14</f>
        <v>78006.06</v>
      </c>
    </row>
    <row r="15" spans="1:10" ht="15.75" customHeight="1" x14ac:dyDescent="0.25">
      <c r="A15" s="14">
        <f t="shared" ref="A15:A71" si="0">A14+1</f>
        <v>2</v>
      </c>
      <c r="B15" s="14" t="s">
        <v>14</v>
      </c>
      <c r="C15" s="14"/>
      <c r="D15" s="15">
        <v>0</v>
      </c>
      <c r="E15" s="16">
        <v>161219.17000000001</v>
      </c>
      <c r="F15" s="16">
        <v>504489.98999999993</v>
      </c>
      <c r="G15" s="16"/>
      <c r="H15" s="16">
        <v>2706.81</v>
      </c>
      <c r="I15" s="16"/>
      <c r="J15" s="16">
        <f t="shared" ref="J15:J38" si="1">F15+G15+H15+I15</f>
        <v>507196.79999999993</v>
      </c>
    </row>
    <row r="16" spans="1:10" ht="15.75" customHeight="1" x14ac:dyDescent="0.25">
      <c r="A16" s="14">
        <f t="shared" si="0"/>
        <v>3</v>
      </c>
      <c r="B16" s="14" t="s">
        <v>51</v>
      </c>
      <c r="C16" s="14"/>
      <c r="D16" s="15"/>
      <c r="E16" s="16"/>
      <c r="F16" s="16">
        <v>44567.49</v>
      </c>
      <c r="G16" s="16"/>
      <c r="H16" s="16"/>
      <c r="I16" s="16"/>
      <c r="J16" s="16">
        <f t="shared" si="1"/>
        <v>44567.49</v>
      </c>
    </row>
    <row r="17" spans="1:16" ht="31.5" customHeight="1" x14ac:dyDescent="0.25">
      <c r="A17" s="14">
        <f t="shared" si="0"/>
        <v>4</v>
      </c>
      <c r="B17" s="2" t="s">
        <v>42</v>
      </c>
      <c r="C17" s="14"/>
      <c r="D17" s="15"/>
      <c r="E17" s="16"/>
      <c r="F17" s="16">
        <v>23077.7</v>
      </c>
      <c r="G17" s="16"/>
      <c r="H17" s="16"/>
      <c r="I17" s="16"/>
      <c r="J17" s="16">
        <f t="shared" si="1"/>
        <v>23077.7</v>
      </c>
    </row>
    <row r="18" spans="1:16" ht="14.25" customHeight="1" x14ac:dyDescent="0.25">
      <c r="A18" s="14">
        <f t="shared" si="0"/>
        <v>5</v>
      </c>
      <c r="B18" s="17" t="s">
        <v>7</v>
      </c>
      <c r="C18" s="14"/>
      <c r="D18" s="16">
        <f>D14+D15</f>
        <v>18558</v>
      </c>
      <c r="E18" s="18">
        <f>E14+E15</f>
        <v>161219.17000000001</v>
      </c>
      <c r="F18" s="16">
        <v>650041.24</v>
      </c>
      <c r="G18" s="16">
        <f>G14</f>
        <v>100</v>
      </c>
      <c r="H18" s="16">
        <f>H15</f>
        <v>2706.81</v>
      </c>
      <c r="I18" s="16"/>
      <c r="J18" s="16">
        <f t="shared" si="1"/>
        <v>652848.05000000005</v>
      </c>
    </row>
    <row r="19" spans="1:16" x14ac:dyDescent="0.25">
      <c r="A19" s="14">
        <f t="shared" si="0"/>
        <v>6</v>
      </c>
      <c r="B19" s="17" t="s">
        <v>37</v>
      </c>
      <c r="C19" s="17" t="s">
        <v>17</v>
      </c>
      <c r="D19" s="16" t="e">
        <f>#REF!+D55+D58+#REF!+#REF!+D22</f>
        <v>#REF!</v>
      </c>
      <c r="E19" s="16" t="e">
        <f>#REF!+E55+E58+#REF!+#REF!+E22</f>
        <v>#REF!</v>
      </c>
      <c r="F19" s="16">
        <v>650041.24</v>
      </c>
      <c r="G19" s="16">
        <f>G20+G22+G55+G58+G69</f>
        <v>100</v>
      </c>
      <c r="H19" s="16">
        <f>H20+H22+H55+H58+H69</f>
        <v>2706.8099999999995</v>
      </c>
      <c r="I19" s="16"/>
      <c r="J19" s="16">
        <f t="shared" si="1"/>
        <v>652848.05000000005</v>
      </c>
      <c r="L19" s="19"/>
    </row>
    <row r="20" spans="1:16" x14ac:dyDescent="0.25">
      <c r="A20" s="14">
        <f t="shared" si="0"/>
        <v>7</v>
      </c>
      <c r="B20" s="17" t="s">
        <v>43</v>
      </c>
      <c r="C20" s="17" t="s">
        <v>39</v>
      </c>
      <c r="D20" s="16"/>
      <c r="E20" s="16"/>
      <c r="F20" s="16">
        <v>4927.93</v>
      </c>
      <c r="G20" s="16"/>
      <c r="H20" s="16"/>
      <c r="I20" s="16"/>
      <c r="J20" s="16">
        <f t="shared" si="1"/>
        <v>4927.93</v>
      </c>
      <c r="L20" s="19"/>
    </row>
    <row r="21" spans="1:16" x14ac:dyDescent="0.25">
      <c r="A21" s="14">
        <f t="shared" si="0"/>
        <v>8</v>
      </c>
      <c r="B21" s="14" t="s">
        <v>40</v>
      </c>
      <c r="C21" s="14" t="s">
        <v>39</v>
      </c>
      <c r="D21" s="16"/>
      <c r="E21" s="16"/>
      <c r="F21" s="15">
        <v>4927.93</v>
      </c>
      <c r="G21" s="16"/>
      <c r="H21" s="16"/>
      <c r="I21" s="16"/>
      <c r="J21" s="15">
        <f t="shared" si="1"/>
        <v>4927.93</v>
      </c>
      <c r="L21" s="19"/>
    </row>
    <row r="22" spans="1:16" x14ac:dyDescent="0.25">
      <c r="A22" s="14">
        <f t="shared" si="0"/>
        <v>9</v>
      </c>
      <c r="B22" s="17" t="s">
        <v>35</v>
      </c>
      <c r="C22" s="17" t="s">
        <v>26</v>
      </c>
      <c r="D22" s="16">
        <f>D23+D24+D27</f>
        <v>4300</v>
      </c>
      <c r="E22" s="16">
        <f>E23+E24+E27</f>
        <v>155454.72</v>
      </c>
      <c r="F22" s="16">
        <v>570082.68999999994</v>
      </c>
      <c r="G22" s="16"/>
      <c r="H22" s="16">
        <f>H28+H33+H39+H44+H50</f>
        <v>2705.1099999999997</v>
      </c>
      <c r="I22" s="16"/>
      <c r="J22" s="16">
        <f>F22+G22+H22+I22</f>
        <v>572787.79999999993</v>
      </c>
      <c r="L22" s="19"/>
    </row>
    <row r="23" spans="1:16" x14ac:dyDescent="0.25">
      <c r="A23" s="14">
        <f t="shared" si="0"/>
        <v>10</v>
      </c>
      <c r="B23" s="17" t="s">
        <v>28</v>
      </c>
      <c r="C23" s="17">
        <v>10</v>
      </c>
      <c r="D23" s="15">
        <v>0</v>
      </c>
      <c r="E23" s="16">
        <v>78427</v>
      </c>
      <c r="F23" s="16">
        <v>363470.76000000007</v>
      </c>
      <c r="G23" s="16"/>
      <c r="H23" s="16">
        <f>H29+H34+H40+H45+H51</f>
        <v>96.8</v>
      </c>
      <c r="I23" s="16"/>
      <c r="J23" s="16">
        <f t="shared" si="1"/>
        <v>363567.56000000006</v>
      </c>
      <c r="L23" s="19"/>
      <c r="N23" s="19"/>
    </row>
    <row r="24" spans="1:16" x14ac:dyDescent="0.25">
      <c r="A24" s="14">
        <f t="shared" si="0"/>
        <v>11</v>
      </c>
      <c r="B24" s="17" t="s">
        <v>29</v>
      </c>
      <c r="C24" s="17">
        <v>20</v>
      </c>
      <c r="D24" s="16">
        <v>217</v>
      </c>
      <c r="E24" s="16">
        <v>64054.8</v>
      </c>
      <c r="F24" s="16">
        <v>163107.59</v>
      </c>
      <c r="G24" s="16"/>
      <c r="H24" s="16">
        <f>H30+H35+H41+H46+H52</f>
        <v>1633.08</v>
      </c>
      <c r="I24" s="16"/>
      <c r="J24" s="16">
        <f t="shared" si="1"/>
        <v>164740.66999999998</v>
      </c>
    </row>
    <row r="25" spans="1:16" ht="31.5" x14ac:dyDescent="0.25">
      <c r="A25" s="14">
        <f t="shared" si="0"/>
        <v>12</v>
      </c>
      <c r="B25" s="20" t="s">
        <v>41</v>
      </c>
      <c r="C25" s="32">
        <v>59</v>
      </c>
      <c r="D25" s="16"/>
      <c r="E25" s="16"/>
      <c r="F25" s="16">
        <v>2128</v>
      </c>
      <c r="G25" s="16"/>
      <c r="H25" s="16"/>
      <c r="I25" s="16"/>
      <c r="J25" s="16">
        <f t="shared" si="1"/>
        <v>2128</v>
      </c>
      <c r="L25" s="19"/>
    </row>
    <row r="26" spans="1:16" ht="31.5" x14ac:dyDescent="0.25">
      <c r="A26" s="14">
        <f t="shared" si="0"/>
        <v>13</v>
      </c>
      <c r="B26" s="20" t="s">
        <v>42</v>
      </c>
      <c r="C26" s="17">
        <v>58</v>
      </c>
      <c r="D26" s="16"/>
      <c r="E26" s="16"/>
      <c r="F26" s="16">
        <v>21596.7</v>
      </c>
      <c r="G26" s="16"/>
      <c r="H26" s="16"/>
      <c r="I26" s="16"/>
      <c r="J26" s="16">
        <f t="shared" si="1"/>
        <v>21596.7</v>
      </c>
    </row>
    <row r="27" spans="1:16" x14ac:dyDescent="0.25">
      <c r="A27" s="14">
        <f t="shared" si="0"/>
        <v>14</v>
      </c>
      <c r="B27" s="17" t="s">
        <v>30</v>
      </c>
      <c r="C27" s="17">
        <v>70</v>
      </c>
      <c r="D27" s="16">
        <f>D32+D38+D43+D49+D54</f>
        <v>4083</v>
      </c>
      <c r="E27" s="16">
        <f>E32+E38+E43+E49+E54</f>
        <v>12972.92</v>
      </c>
      <c r="F27" s="16">
        <v>19779.64</v>
      </c>
      <c r="G27" s="16"/>
      <c r="H27" s="16">
        <f>H32+H38+H43+H49+H54</f>
        <v>975.23</v>
      </c>
      <c r="I27" s="16"/>
      <c r="J27" s="16">
        <f t="shared" si="1"/>
        <v>20754.87</v>
      </c>
      <c r="L27" s="19"/>
    </row>
    <row r="28" spans="1:16" x14ac:dyDescent="0.25">
      <c r="A28" s="14">
        <f t="shared" si="0"/>
        <v>15</v>
      </c>
      <c r="B28" s="17" t="s">
        <v>27</v>
      </c>
      <c r="C28" s="17" t="s">
        <v>26</v>
      </c>
      <c r="D28" s="16">
        <f>D29+D30+D32</f>
        <v>850</v>
      </c>
      <c r="E28" s="16">
        <f>E29+E30+E32</f>
        <v>37776.799999999996</v>
      </c>
      <c r="F28" s="16">
        <v>108038.62</v>
      </c>
      <c r="G28" s="16"/>
      <c r="H28" s="16"/>
      <c r="I28" s="16"/>
      <c r="J28" s="16">
        <f t="shared" si="1"/>
        <v>108038.62</v>
      </c>
      <c r="L28" s="36"/>
      <c r="N28" s="19"/>
    </row>
    <row r="29" spans="1:16" x14ac:dyDescent="0.25">
      <c r="A29" s="14">
        <f t="shared" si="0"/>
        <v>16</v>
      </c>
      <c r="B29" s="14" t="s">
        <v>28</v>
      </c>
      <c r="C29" s="14">
        <v>10</v>
      </c>
      <c r="D29" s="15">
        <v>0</v>
      </c>
      <c r="E29" s="15">
        <v>14900</v>
      </c>
      <c r="F29" s="15">
        <v>75489.45</v>
      </c>
      <c r="G29" s="16"/>
      <c r="H29" s="16"/>
      <c r="I29" s="16"/>
      <c r="J29" s="15">
        <f t="shared" si="1"/>
        <v>75489.45</v>
      </c>
      <c r="L29" s="21"/>
      <c r="M29" s="22"/>
      <c r="N29" s="21"/>
      <c r="O29" s="22"/>
      <c r="P29" s="23"/>
    </row>
    <row r="30" spans="1:16" x14ac:dyDescent="0.25">
      <c r="A30" s="14">
        <f t="shared" si="0"/>
        <v>17</v>
      </c>
      <c r="B30" s="14" t="s">
        <v>29</v>
      </c>
      <c r="C30" s="14">
        <v>20</v>
      </c>
      <c r="D30" s="15">
        <v>0</v>
      </c>
      <c r="E30" s="15">
        <v>21339.21</v>
      </c>
      <c r="F30" s="15">
        <v>28429.170000000002</v>
      </c>
      <c r="G30" s="16"/>
      <c r="H30" s="16"/>
      <c r="I30" s="16"/>
      <c r="J30" s="15">
        <f t="shared" si="1"/>
        <v>28429.170000000002</v>
      </c>
      <c r="L30" s="21"/>
      <c r="M30" s="22"/>
      <c r="N30" s="21"/>
      <c r="O30" s="22"/>
      <c r="P30" s="23"/>
    </row>
    <row r="31" spans="1:16" ht="31.5" x14ac:dyDescent="0.25">
      <c r="A31" s="14">
        <f t="shared" si="0"/>
        <v>18</v>
      </c>
      <c r="B31" s="2" t="s">
        <v>41</v>
      </c>
      <c r="C31" s="30">
        <v>59</v>
      </c>
      <c r="D31" s="15"/>
      <c r="E31" s="15"/>
      <c r="F31" s="15">
        <v>220</v>
      </c>
      <c r="G31" s="16"/>
      <c r="H31" s="16"/>
      <c r="I31" s="16"/>
      <c r="J31" s="15">
        <f t="shared" si="1"/>
        <v>220</v>
      </c>
      <c r="L31" s="21"/>
      <c r="M31" s="22"/>
      <c r="N31" s="21"/>
      <c r="O31" s="22"/>
      <c r="P31" s="23"/>
    </row>
    <row r="32" spans="1:16" x14ac:dyDescent="0.25">
      <c r="A32" s="14">
        <f t="shared" si="0"/>
        <v>19</v>
      </c>
      <c r="B32" s="14" t="s">
        <v>30</v>
      </c>
      <c r="C32" s="14">
        <v>70</v>
      </c>
      <c r="D32" s="15">
        <v>850</v>
      </c>
      <c r="E32" s="15">
        <v>1537.59</v>
      </c>
      <c r="F32" s="15">
        <v>3900</v>
      </c>
      <c r="G32" s="16"/>
      <c r="H32" s="16"/>
      <c r="I32" s="16"/>
      <c r="J32" s="15">
        <f t="shared" si="1"/>
        <v>3900</v>
      </c>
      <c r="L32" s="21"/>
      <c r="M32" s="21"/>
      <c r="N32" s="24"/>
      <c r="O32" s="22"/>
      <c r="P32" s="23"/>
    </row>
    <row r="33" spans="1:16" x14ac:dyDescent="0.25">
      <c r="A33" s="14">
        <f t="shared" si="0"/>
        <v>20</v>
      </c>
      <c r="B33" s="17" t="s">
        <v>31</v>
      </c>
      <c r="C33" s="17" t="s">
        <v>26</v>
      </c>
      <c r="D33" s="16">
        <f>D35+D38+D34</f>
        <v>1000</v>
      </c>
      <c r="E33" s="16">
        <f>E34+E35+E38</f>
        <v>60337</v>
      </c>
      <c r="F33" s="16">
        <v>205568.06000000003</v>
      </c>
      <c r="G33" s="16"/>
      <c r="H33" s="16"/>
      <c r="I33" s="16"/>
      <c r="J33" s="16">
        <f t="shared" si="1"/>
        <v>205568.06000000003</v>
      </c>
      <c r="L33" s="21"/>
      <c r="M33" s="21"/>
      <c r="N33" s="21"/>
      <c r="O33" s="22"/>
      <c r="P33" s="23"/>
    </row>
    <row r="34" spans="1:16" x14ac:dyDescent="0.25">
      <c r="A34" s="14">
        <f t="shared" si="0"/>
        <v>21</v>
      </c>
      <c r="B34" s="14" t="s">
        <v>28</v>
      </c>
      <c r="C34" s="14">
        <v>10</v>
      </c>
      <c r="D34" s="15">
        <v>0</v>
      </c>
      <c r="E34" s="15">
        <v>32079</v>
      </c>
      <c r="F34" s="15">
        <v>126615.32</v>
      </c>
      <c r="G34" s="16"/>
      <c r="H34" s="16"/>
      <c r="I34" s="16"/>
      <c r="J34" s="15">
        <f t="shared" si="1"/>
        <v>126615.32</v>
      </c>
      <c r="L34" s="21"/>
      <c r="M34" s="21"/>
      <c r="N34" s="21"/>
      <c r="O34" s="22"/>
      <c r="P34" s="25"/>
    </row>
    <row r="35" spans="1:16" x14ac:dyDescent="0.25">
      <c r="A35" s="14">
        <f t="shared" si="0"/>
        <v>22</v>
      </c>
      <c r="B35" s="14" t="s">
        <v>29</v>
      </c>
      <c r="C35" s="14">
        <v>20</v>
      </c>
      <c r="D35" s="15">
        <v>217</v>
      </c>
      <c r="E35" s="15">
        <v>22439</v>
      </c>
      <c r="F35" s="15">
        <v>73966.3</v>
      </c>
      <c r="G35" s="16"/>
      <c r="H35" s="16"/>
      <c r="I35" s="16"/>
      <c r="J35" s="15">
        <f t="shared" si="1"/>
        <v>73966.3</v>
      </c>
      <c r="L35" s="21"/>
      <c r="M35" s="21"/>
      <c r="N35" s="21"/>
      <c r="O35" s="22"/>
      <c r="P35" s="23"/>
    </row>
    <row r="36" spans="1:16" ht="31.5" x14ac:dyDescent="0.25">
      <c r="A36" s="14">
        <f t="shared" si="0"/>
        <v>23</v>
      </c>
      <c r="B36" s="2" t="s">
        <v>41</v>
      </c>
      <c r="C36" s="30">
        <v>59</v>
      </c>
      <c r="D36" s="15"/>
      <c r="E36" s="15"/>
      <c r="F36" s="15">
        <v>883</v>
      </c>
      <c r="G36" s="16"/>
      <c r="H36" s="16"/>
      <c r="I36" s="16"/>
      <c r="J36" s="15">
        <f t="shared" si="1"/>
        <v>883</v>
      </c>
      <c r="L36" s="21"/>
      <c r="M36" s="21"/>
      <c r="N36" s="21"/>
      <c r="O36" s="22"/>
      <c r="P36" s="23"/>
    </row>
    <row r="37" spans="1:16" ht="31.5" x14ac:dyDescent="0.25">
      <c r="A37" s="14">
        <f t="shared" si="0"/>
        <v>24</v>
      </c>
      <c r="B37" s="2" t="s">
        <v>42</v>
      </c>
      <c r="C37" s="14">
        <v>58</v>
      </c>
      <c r="D37" s="15"/>
      <c r="E37" s="15"/>
      <c r="F37" s="15">
        <v>0</v>
      </c>
      <c r="G37" s="16"/>
      <c r="H37" s="16"/>
      <c r="I37" s="16"/>
      <c r="J37" s="15">
        <f t="shared" si="1"/>
        <v>0</v>
      </c>
      <c r="L37" s="21"/>
      <c r="M37" s="21"/>
      <c r="N37" s="21"/>
      <c r="O37" s="22"/>
      <c r="P37" s="23"/>
    </row>
    <row r="38" spans="1:16" x14ac:dyDescent="0.25">
      <c r="A38" s="14">
        <f t="shared" si="0"/>
        <v>25</v>
      </c>
      <c r="B38" s="14" t="s">
        <v>30</v>
      </c>
      <c r="C38" s="14">
        <v>70</v>
      </c>
      <c r="D38" s="15">
        <v>783</v>
      </c>
      <c r="E38" s="15">
        <v>5819</v>
      </c>
      <c r="F38" s="15">
        <v>4103.4399999999996</v>
      </c>
      <c r="G38" s="16"/>
      <c r="H38" s="16"/>
      <c r="I38" s="16"/>
      <c r="J38" s="15">
        <f t="shared" si="1"/>
        <v>4103.4399999999996</v>
      </c>
      <c r="L38" s="21"/>
      <c r="M38" s="22"/>
      <c r="N38" s="26"/>
      <c r="O38" s="22"/>
      <c r="P38" s="22"/>
    </row>
    <row r="39" spans="1:16" ht="30" customHeight="1" x14ac:dyDescent="0.25">
      <c r="A39" s="14">
        <f t="shared" si="0"/>
        <v>26</v>
      </c>
      <c r="B39" s="20" t="s">
        <v>32</v>
      </c>
      <c r="C39" s="17" t="s">
        <v>26</v>
      </c>
      <c r="D39" s="16">
        <f>D41+D43+D40</f>
        <v>850</v>
      </c>
      <c r="E39" s="16">
        <f>E40+E41+E43</f>
        <v>15952.33</v>
      </c>
      <c r="F39" s="16">
        <v>68096.150000000009</v>
      </c>
      <c r="G39" s="16"/>
      <c r="H39" s="16">
        <f>H40+H41+H42+H43</f>
        <v>260</v>
      </c>
      <c r="I39" s="16"/>
      <c r="J39" s="16">
        <f>F39+G39+H39+I39</f>
        <v>68356.150000000009</v>
      </c>
      <c r="L39" s="21"/>
      <c r="M39" s="22"/>
      <c r="N39" s="22"/>
      <c r="O39" s="22"/>
      <c r="P39" s="22"/>
    </row>
    <row r="40" spans="1:16" x14ac:dyDescent="0.25">
      <c r="A40" s="14">
        <f t="shared" si="0"/>
        <v>27</v>
      </c>
      <c r="B40" s="14" t="s">
        <v>28</v>
      </c>
      <c r="C40" s="14">
        <v>10</v>
      </c>
      <c r="D40" s="15">
        <v>0</v>
      </c>
      <c r="E40" s="15">
        <v>10800</v>
      </c>
      <c r="F40" s="15">
        <v>51683.73</v>
      </c>
      <c r="G40" s="16"/>
      <c r="H40" s="16"/>
      <c r="I40" s="16"/>
      <c r="J40" s="15">
        <f t="shared" ref="J40:J43" si="2">F40+G40+H40+I40</f>
        <v>51683.73</v>
      </c>
      <c r="L40" s="22"/>
      <c r="M40" s="22"/>
      <c r="N40" s="21"/>
      <c r="O40" s="22"/>
      <c r="P40" s="22"/>
    </row>
    <row r="41" spans="1:16" x14ac:dyDescent="0.25">
      <c r="A41" s="14">
        <f t="shared" si="0"/>
        <v>28</v>
      </c>
      <c r="B41" s="14" t="s">
        <v>29</v>
      </c>
      <c r="C41" s="14">
        <v>20</v>
      </c>
      <c r="D41" s="15">
        <v>0</v>
      </c>
      <c r="E41" s="15">
        <v>4356</v>
      </c>
      <c r="F41" s="15">
        <v>13961.9</v>
      </c>
      <c r="G41" s="16"/>
      <c r="H41" s="15">
        <v>200</v>
      </c>
      <c r="I41" s="16"/>
      <c r="J41" s="15">
        <f t="shared" si="2"/>
        <v>14161.9</v>
      </c>
      <c r="L41" s="22"/>
      <c r="M41" s="22"/>
      <c r="N41" s="21"/>
      <c r="O41" s="22"/>
      <c r="P41" s="22"/>
    </row>
    <row r="42" spans="1:16" ht="31.5" x14ac:dyDescent="0.25">
      <c r="A42" s="14">
        <f t="shared" si="0"/>
        <v>29</v>
      </c>
      <c r="B42" s="2" t="s">
        <v>41</v>
      </c>
      <c r="C42" s="30">
        <v>59</v>
      </c>
      <c r="D42" s="15"/>
      <c r="E42" s="15"/>
      <c r="F42" s="15">
        <v>380</v>
      </c>
      <c r="G42" s="16"/>
      <c r="H42" s="16"/>
      <c r="I42" s="16"/>
      <c r="J42" s="15">
        <f t="shared" si="2"/>
        <v>380</v>
      </c>
      <c r="L42" s="22"/>
      <c r="M42" s="22"/>
      <c r="N42" s="21"/>
      <c r="O42" s="22"/>
      <c r="P42" s="22"/>
    </row>
    <row r="43" spans="1:16" x14ac:dyDescent="0.25">
      <c r="A43" s="14">
        <f t="shared" si="0"/>
        <v>30</v>
      </c>
      <c r="B43" s="14" t="s">
        <v>30</v>
      </c>
      <c r="C43" s="14">
        <v>70</v>
      </c>
      <c r="D43" s="15">
        <v>850</v>
      </c>
      <c r="E43" s="15">
        <v>796.33</v>
      </c>
      <c r="F43" s="15">
        <v>2070.52</v>
      </c>
      <c r="G43" s="16"/>
      <c r="H43" s="15">
        <v>60</v>
      </c>
      <c r="I43" s="16"/>
      <c r="J43" s="15">
        <f t="shared" si="2"/>
        <v>2130.52</v>
      </c>
      <c r="N43" s="27"/>
    </row>
    <row r="44" spans="1:16" x14ac:dyDescent="0.25">
      <c r="A44" s="14">
        <f t="shared" si="0"/>
        <v>31</v>
      </c>
      <c r="B44" s="17" t="s">
        <v>33</v>
      </c>
      <c r="C44" s="17" t="s">
        <v>26</v>
      </c>
      <c r="D44" s="16">
        <f>D46+D49+D45</f>
        <v>850</v>
      </c>
      <c r="E44" s="16">
        <f>E45+E46+E49</f>
        <v>33005.589999999997</v>
      </c>
      <c r="F44" s="16">
        <v>170737.02</v>
      </c>
      <c r="G44" s="16"/>
      <c r="H44" s="16">
        <f>H45+H46+H47+H48+H49</f>
        <v>2445.1099999999997</v>
      </c>
      <c r="I44" s="16"/>
      <c r="J44" s="16">
        <f>F44+G44+H44+I44</f>
        <v>173182.12999999998</v>
      </c>
    </row>
    <row r="45" spans="1:16" x14ac:dyDescent="0.25">
      <c r="A45" s="14">
        <f t="shared" si="0"/>
        <v>32</v>
      </c>
      <c r="B45" s="14" t="s">
        <v>28</v>
      </c>
      <c r="C45" s="14">
        <v>10</v>
      </c>
      <c r="D45" s="15">
        <v>0</v>
      </c>
      <c r="E45" s="15">
        <v>16365</v>
      </c>
      <c r="F45" s="15">
        <v>95822.88</v>
      </c>
      <c r="G45" s="16"/>
      <c r="H45" s="15">
        <v>96.8</v>
      </c>
      <c r="I45" s="16"/>
      <c r="J45" s="15">
        <f t="shared" ref="J45:J49" si="3">F45+G45+H45+I45</f>
        <v>95919.680000000008</v>
      </c>
    </row>
    <row r="46" spans="1:16" x14ac:dyDescent="0.25">
      <c r="A46" s="14">
        <f t="shared" si="0"/>
        <v>33</v>
      </c>
      <c r="B46" s="14" t="s">
        <v>29</v>
      </c>
      <c r="C46" s="14">
        <v>20</v>
      </c>
      <c r="D46" s="15">
        <v>0</v>
      </c>
      <c r="E46" s="15">
        <v>13320.59</v>
      </c>
      <c r="F46" s="15">
        <v>43747.560000000005</v>
      </c>
      <c r="G46" s="16"/>
      <c r="H46" s="15">
        <v>1433.08</v>
      </c>
      <c r="I46" s="16"/>
      <c r="J46" s="15">
        <f t="shared" si="3"/>
        <v>45180.640000000007</v>
      </c>
    </row>
    <row r="47" spans="1:16" ht="31.5" x14ac:dyDescent="0.25">
      <c r="A47" s="14">
        <f t="shared" si="0"/>
        <v>34</v>
      </c>
      <c r="B47" s="2" t="s">
        <v>41</v>
      </c>
      <c r="C47" s="30">
        <v>59</v>
      </c>
      <c r="D47" s="15"/>
      <c r="E47" s="15"/>
      <c r="F47" s="15">
        <v>485</v>
      </c>
      <c r="G47" s="16"/>
      <c r="H47" s="16"/>
      <c r="I47" s="16"/>
      <c r="J47" s="15">
        <f t="shared" si="3"/>
        <v>485</v>
      </c>
    </row>
    <row r="48" spans="1:16" ht="31.5" x14ac:dyDescent="0.25">
      <c r="A48" s="14">
        <f t="shared" si="0"/>
        <v>35</v>
      </c>
      <c r="B48" s="2" t="s">
        <v>52</v>
      </c>
      <c r="C48" s="30">
        <v>58</v>
      </c>
      <c r="D48" s="15"/>
      <c r="E48" s="15"/>
      <c r="F48" s="15">
        <v>21596.7</v>
      </c>
      <c r="G48" s="16"/>
      <c r="H48" s="16"/>
      <c r="I48" s="16"/>
      <c r="J48" s="15">
        <f t="shared" si="3"/>
        <v>21596.7</v>
      </c>
      <c r="L48" s="35"/>
    </row>
    <row r="49" spans="1:14" x14ac:dyDescent="0.25">
      <c r="A49" s="14">
        <f t="shared" si="0"/>
        <v>36</v>
      </c>
      <c r="B49" s="14" t="s">
        <v>30</v>
      </c>
      <c r="C49" s="14">
        <v>70</v>
      </c>
      <c r="D49" s="15">
        <v>850</v>
      </c>
      <c r="E49" s="15">
        <v>3320</v>
      </c>
      <c r="F49" s="15">
        <v>9084.8799999999992</v>
      </c>
      <c r="G49" s="16"/>
      <c r="H49" s="15">
        <v>915.23</v>
      </c>
      <c r="I49" s="16"/>
      <c r="J49" s="15">
        <f t="shared" si="3"/>
        <v>10000.109999999999</v>
      </c>
      <c r="N49" s="27"/>
    </row>
    <row r="50" spans="1:14" x14ac:dyDescent="0.25">
      <c r="A50" s="14">
        <f t="shared" si="0"/>
        <v>37</v>
      </c>
      <c r="B50" s="17" t="s">
        <v>34</v>
      </c>
      <c r="C50" s="17" t="s">
        <v>26</v>
      </c>
      <c r="D50" s="16">
        <f>D52+D54+D51</f>
        <v>750</v>
      </c>
      <c r="E50" s="16">
        <f>E51+E52+E54</f>
        <v>8383</v>
      </c>
      <c r="F50" s="16">
        <v>17642.84</v>
      </c>
      <c r="G50" s="16"/>
      <c r="H50" s="16"/>
      <c r="I50" s="16"/>
      <c r="J50" s="16">
        <f>F50+G50+H50+I50</f>
        <v>17642.84</v>
      </c>
    </row>
    <row r="51" spans="1:14" x14ac:dyDescent="0.25">
      <c r="A51" s="14">
        <f t="shared" si="0"/>
        <v>38</v>
      </c>
      <c r="B51" s="14" t="s">
        <v>28</v>
      </c>
      <c r="C51" s="14">
        <v>10</v>
      </c>
      <c r="D51" s="15">
        <v>0</v>
      </c>
      <c r="E51" s="15">
        <v>4283</v>
      </c>
      <c r="F51" s="15">
        <v>13859.38</v>
      </c>
      <c r="G51" s="16"/>
      <c r="H51" s="16"/>
      <c r="I51" s="16"/>
      <c r="J51" s="15">
        <f t="shared" ref="J51:J71" si="4">F51+G51+H51+I51</f>
        <v>13859.38</v>
      </c>
      <c r="L51" s="19"/>
    </row>
    <row r="52" spans="1:14" x14ac:dyDescent="0.25">
      <c r="A52" s="14">
        <f t="shared" si="0"/>
        <v>39</v>
      </c>
      <c r="B52" s="14" t="s">
        <v>29</v>
      </c>
      <c r="C52" s="14">
        <v>20</v>
      </c>
      <c r="D52" s="15">
        <v>0</v>
      </c>
      <c r="E52" s="15">
        <v>2600</v>
      </c>
      <c r="F52" s="15">
        <v>3002.66</v>
      </c>
      <c r="G52" s="16"/>
      <c r="H52" s="16"/>
      <c r="I52" s="16"/>
      <c r="J52" s="15">
        <f t="shared" si="4"/>
        <v>3002.66</v>
      </c>
    </row>
    <row r="53" spans="1:14" ht="31.5" x14ac:dyDescent="0.25">
      <c r="A53" s="14">
        <f t="shared" si="0"/>
        <v>40</v>
      </c>
      <c r="B53" s="2" t="s">
        <v>41</v>
      </c>
      <c r="C53" s="30">
        <v>59</v>
      </c>
      <c r="D53" s="15"/>
      <c r="E53" s="15"/>
      <c r="F53" s="15">
        <v>160</v>
      </c>
      <c r="G53" s="16"/>
      <c r="H53" s="16"/>
      <c r="I53" s="16"/>
      <c r="J53" s="15">
        <f t="shared" si="4"/>
        <v>160</v>
      </c>
      <c r="L53" s="19"/>
    </row>
    <row r="54" spans="1:14" x14ac:dyDescent="0.25">
      <c r="A54" s="14">
        <f t="shared" si="0"/>
        <v>41</v>
      </c>
      <c r="B54" s="14" t="s">
        <v>30</v>
      </c>
      <c r="C54" s="14">
        <v>70</v>
      </c>
      <c r="D54" s="15">
        <v>750</v>
      </c>
      <c r="E54" s="15">
        <v>1500</v>
      </c>
      <c r="F54" s="15">
        <v>620.79999999999995</v>
      </c>
      <c r="G54" s="16"/>
      <c r="H54" s="16"/>
      <c r="I54" s="16"/>
      <c r="J54" s="15">
        <f t="shared" si="4"/>
        <v>620.79999999999995</v>
      </c>
      <c r="N54" s="27"/>
    </row>
    <row r="55" spans="1:14" x14ac:dyDescent="0.25">
      <c r="A55" s="14">
        <f t="shared" si="0"/>
        <v>42</v>
      </c>
      <c r="B55" s="17" t="s">
        <v>44</v>
      </c>
      <c r="C55" s="17" t="s">
        <v>16</v>
      </c>
      <c r="D55" s="16" t="e">
        <f>#REF!+D56+#REF!</f>
        <v>#REF!</v>
      </c>
      <c r="E55" s="16" t="e">
        <f>#REF!+E56+#REF!+#REF!</f>
        <v>#REF!</v>
      </c>
      <c r="F55" s="16">
        <v>57.51</v>
      </c>
      <c r="G55" s="16"/>
      <c r="H55" s="16">
        <f>H56+H57</f>
        <v>1.7</v>
      </c>
      <c r="I55" s="16"/>
      <c r="J55" s="16">
        <f t="shared" si="4"/>
        <v>59.21</v>
      </c>
    </row>
    <row r="56" spans="1:14" x14ac:dyDescent="0.25">
      <c r="A56" s="14">
        <f t="shared" si="0"/>
        <v>43</v>
      </c>
      <c r="B56" s="14" t="s">
        <v>19</v>
      </c>
      <c r="C56" s="14" t="s">
        <v>16</v>
      </c>
      <c r="D56" s="15">
        <v>0</v>
      </c>
      <c r="E56" s="15">
        <v>55</v>
      </c>
      <c r="F56" s="15">
        <v>57.51</v>
      </c>
      <c r="G56" s="16"/>
      <c r="H56" s="16"/>
      <c r="I56" s="16"/>
      <c r="J56" s="15">
        <f t="shared" si="4"/>
        <v>57.51</v>
      </c>
    </row>
    <row r="57" spans="1:14" x14ac:dyDescent="0.25">
      <c r="A57" s="14">
        <f t="shared" si="0"/>
        <v>44</v>
      </c>
      <c r="B57" s="14" t="s">
        <v>62</v>
      </c>
      <c r="C57" s="14" t="s">
        <v>16</v>
      </c>
      <c r="D57" s="15"/>
      <c r="E57" s="15"/>
      <c r="F57" s="15">
        <v>0</v>
      </c>
      <c r="G57" s="16"/>
      <c r="H57" s="15">
        <v>1.7</v>
      </c>
      <c r="I57" s="16"/>
      <c r="J57" s="15">
        <f t="shared" si="4"/>
        <v>1.7</v>
      </c>
    </row>
    <row r="58" spans="1:14" ht="31.5" x14ac:dyDescent="0.25">
      <c r="A58" s="14">
        <f t="shared" si="0"/>
        <v>45</v>
      </c>
      <c r="B58" s="20" t="s">
        <v>45</v>
      </c>
      <c r="C58" s="28" t="s">
        <v>15</v>
      </c>
      <c r="D58" s="16" t="e">
        <f>D59+D60+D61+D62+#REF!+D63+D64+D66+D67+D65</f>
        <v>#REF!</v>
      </c>
      <c r="E58" s="16" t="e">
        <f>E59+E60+E61+E62+#REF!+E63+E64+E65+E66+E67</f>
        <v>#REF!</v>
      </c>
      <c r="F58" s="16">
        <v>68373.109999999986</v>
      </c>
      <c r="G58" s="16">
        <f>G59+G60+G61+G62+G63+G64+G65+G66+G67+G68</f>
        <v>100</v>
      </c>
      <c r="H58" s="16"/>
      <c r="I58" s="16"/>
      <c r="J58" s="16">
        <f t="shared" si="4"/>
        <v>68473.109999999986</v>
      </c>
    </row>
    <row r="59" spans="1:14" x14ac:dyDescent="0.25">
      <c r="A59" s="14">
        <f t="shared" si="0"/>
        <v>46</v>
      </c>
      <c r="B59" s="14" t="s">
        <v>8</v>
      </c>
      <c r="C59" s="3" t="s">
        <v>15</v>
      </c>
      <c r="D59" s="15">
        <v>5999</v>
      </c>
      <c r="E59" s="15">
        <v>257.42</v>
      </c>
      <c r="F59" s="15">
        <v>32732.37</v>
      </c>
      <c r="G59" s="16"/>
      <c r="H59" s="16"/>
      <c r="I59" s="16"/>
      <c r="J59" s="15">
        <f t="shared" si="4"/>
        <v>32732.37</v>
      </c>
    </row>
    <row r="60" spans="1:14" x14ac:dyDescent="0.25">
      <c r="A60" s="14">
        <f t="shared" si="0"/>
        <v>47</v>
      </c>
      <c r="B60" s="14" t="s">
        <v>9</v>
      </c>
      <c r="C60" s="14" t="s">
        <v>15</v>
      </c>
      <c r="D60" s="15">
        <v>1331</v>
      </c>
      <c r="E60" s="15">
        <v>154</v>
      </c>
      <c r="F60" s="15">
        <v>6577.9299999999994</v>
      </c>
      <c r="G60" s="16"/>
      <c r="H60" s="16"/>
      <c r="I60" s="16"/>
      <c r="J60" s="15">
        <f t="shared" si="4"/>
        <v>6577.9299999999994</v>
      </c>
    </row>
    <row r="61" spans="1:14" x14ac:dyDescent="0.25">
      <c r="A61" s="14">
        <f t="shared" si="0"/>
        <v>48</v>
      </c>
      <c r="B61" s="14" t="s">
        <v>10</v>
      </c>
      <c r="C61" s="14" t="s">
        <v>15</v>
      </c>
      <c r="D61" s="15">
        <v>784</v>
      </c>
      <c r="E61" s="15">
        <v>94</v>
      </c>
      <c r="F61" s="15">
        <v>4936.93</v>
      </c>
      <c r="G61" s="16"/>
      <c r="H61" s="16"/>
      <c r="I61" s="16"/>
      <c r="J61" s="15">
        <f t="shared" si="4"/>
        <v>4936.93</v>
      </c>
    </row>
    <row r="62" spans="1:14" x14ac:dyDescent="0.25">
      <c r="A62" s="14">
        <f t="shared" si="0"/>
        <v>49</v>
      </c>
      <c r="B62" s="14" t="s">
        <v>11</v>
      </c>
      <c r="C62" s="14" t="s">
        <v>15</v>
      </c>
      <c r="D62" s="15">
        <v>1369</v>
      </c>
      <c r="E62" s="15">
        <v>180</v>
      </c>
      <c r="F62" s="15">
        <v>6485.23</v>
      </c>
      <c r="G62" s="16"/>
      <c r="H62" s="16"/>
      <c r="I62" s="16"/>
      <c r="J62" s="15">
        <f t="shared" si="4"/>
        <v>6485.23</v>
      </c>
    </row>
    <row r="63" spans="1:14" x14ac:dyDescent="0.25">
      <c r="A63" s="14">
        <f t="shared" si="0"/>
        <v>50</v>
      </c>
      <c r="B63" s="14" t="s">
        <v>12</v>
      </c>
      <c r="C63" s="14" t="s">
        <v>15</v>
      </c>
      <c r="D63" s="15">
        <v>395</v>
      </c>
      <c r="E63" s="15">
        <v>50</v>
      </c>
      <c r="F63" s="15">
        <v>1403.94</v>
      </c>
      <c r="G63" s="16"/>
      <c r="H63" s="16"/>
      <c r="I63" s="16"/>
      <c r="J63" s="15">
        <f t="shared" si="4"/>
        <v>1403.94</v>
      </c>
    </row>
    <row r="64" spans="1:14" ht="31.5" x14ac:dyDescent="0.25">
      <c r="A64" s="14">
        <f t="shared" si="0"/>
        <v>51</v>
      </c>
      <c r="B64" s="2" t="s">
        <v>23</v>
      </c>
      <c r="C64" s="14" t="s">
        <v>15</v>
      </c>
      <c r="D64" s="15">
        <v>920</v>
      </c>
      <c r="E64" s="15">
        <v>50</v>
      </c>
      <c r="F64" s="15">
        <v>2731.5699999999997</v>
      </c>
      <c r="G64" s="16"/>
      <c r="H64" s="16"/>
      <c r="I64" s="16"/>
      <c r="J64" s="15">
        <f t="shared" si="4"/>
        <v>2731.5699999999997</v>
      </c>
      <c r="L64" s="36"/>
      <c r="N64" s="19"/>
    </row>
    <row r="65" spans="1:10" x14ac:dyDescent="0.25">
      <c r="A65" s="14">
        <f t="shared" si="0"/>
        <v>52</v>
      </c>
      <c r="B65" s="14" t="s">
        <v>38</v>
      </c>
      <c r="C65" s="14" t="s">
        <v>15</v>
      </c>
      <c r="D65" s="15">
        <v>845</v>
      </c>
      <c r="E65" s="15">
        <v>315</v>
      </c>
      <c r="F65" s="15">
        <v>3582.46</v>
      </c>
      <c r="G65" s="15">
        <v>100</v>
      </c>
      <c r="H65" s="16"/>
      <c r="I65" s="16"/>
      <c r="J65" s="15">
        <f t="shared" si="4"/>
        <v>3682.46</v>
      </c>
    </row>
    <row r="66" spans="1:10" x14ac:dyDescent="0.25">
      <c r="A66" s="14">
        <f t="shared" si="0"/>
        <v>53</v>
      </c>
      <c r="B66" s="14" t="s">
        <v>22</v>
      </c>
      <c r="C66" s="14" t="s">
        <v>15</v>
      </c>
      <c r="D66" s="15">
        <v>677</v>
      </c>
      <c r="E66" s="15">
        <v>68</v>
      </c>
      <c r="F66" s="15">
        <v>1317.73</v>
      </c>
      <c r="G66" s="16"/>
      <c r="H66" s="16"/>
      <c r="I66" s="16"/>
      <c r="J66" s="15">
        <f t="shared" si="4"/>
        <v>1317.73</v>
      </c>
    </row>
    <row r="67" spans="1:10" x14ac:dyDescent="0.25">
      <c r="A67" s="14">
        <f t="shared" si="0"/>
        <v>54</v>
      </c>
      <c r="B67" s="14" t="s">
        <v>24</v>
      </c>
      <c r="C67" s="14" t="s">
        <v>15</v>
      </c>
      <c r="D67" s="15">
        <v>206</v>
      </c>
      <c r="E67" s="15">
        <v>12</v>
      </c>
      <c r="F67" s="15">
        <v>461.82</v>
      </c>
      <c r="G67" s="16"/>
      <c r="H67" s="16"/>
      <c r="I67" s="16"/>
      <c r="J67" s="15">
        <f t="shared" si="4"/>
        <v>461.82</v>
      </c>
    </row>
    <row r="68" spans="1:10" x14ac:dyDescent="0.25">
      <c r="A68" s="14">
        <f t="shared" si="0"/>
        <v>55</v>
      </c>
      <c r="B68" s="14" t="s">
        <v>36</v>
      </c>
      <c r="C68" s="14" t="s">
        <v>15</v>
      </c>
      <c r="D68" s="15"/>
      <c r="E68" s="15"/>
      <c r="F68" s="15">
        <v>8143.13</v>
      </c>
      <c r="G68" s="16"/>
      <c r="H68" s="16"/>
      <c r="I68" s="16"/>
      <c r="J68" s="15">
        <f t="shared" si="4"/>
        <v>8143.13</v>
      </c>
    </row>
    <row r="69" spans="1:10" x14ac:dyDescent="0.25">
      <c r="A69" s="14">
        <f t="shared" si="0"/>
        <v>56</v>
      </c>
      <c r="B69" s="20" t="s">
        <v>46</v>
      </c>
      <c r="C69" s="17" t="s">
        <v>47</v>
      </c>
      <c r="D69" s="15"/>
      <c r="E69" s="15"/>
      <c r="F69" s="16">
        <v>6600</v>
      </c>
      <c r="G69" s="16"/>
      <c r="H69" s="16"/>
      <c r="I69" s="16"/>
      <c r="J69" s="16">
        <f t="shared" si="4"/>
        <v>6600</v>
      </c>
    </row>
    <row r="70" spans="1:10" x14ac:dyDescent="0.25">
      <c r="A70" s="14">
        <f t="shared" si="0"/>
        <v>57</v>
      </c>
      <c r="B70" s="14" t="s">
        <v>29</v>
      </c>
      <c r="C70" s="14" t="s">
        <v>48</v>
      </c>
      <c r="D70" s="15"/>
      <c r="E70" s="15"/>
      <c r="F70" s="15">
        <v>5800</v>
      </c>
      <c r="G70" s="16"/>
      <c r="H70" s="16"/>
      <c r="I70" s="16"/>
      <c r="J70" s="15">
        <f t="shared" si="4"/>
        <v>5800</v>
      </c>
    </row>
    <row r="71" spans="1:10" x14ac:dyDescent="0.25">
      <c r="A71" s="14">
        <f t="shared" si="0"/>
        <v>58</v>
      </c>
      <c r="B71" s="14" t="s">
        <v>30</v>
      </c>
      <c r="C71" s="14" t="s">
        <v>49</v>
      </c>
      <c r="D71" s="15"/>
      <c r="E71" s="15"/>
      <c r="F71" s="15">
        <v>800</v>
      </c>
      <c r="G71" s="16"/>
      <c r="H71" s="16"/>
      <c r="I71" s="16"/>
      <c r="J71" s="15">
        <f t="shared" si="4"/>
        <v>800</v>
      </c>
    </row>
    <row r="72" spans="1:10" x14ac:dyDescent="0.25">
      <c r="A72" s="10"/>
      <c r="B72" s="10"/>
      <c r="C72" s="10"/>
      <c r="D72" s="21"/>
      <c r="E72" s="21"/>
      <c r="F72" s="21"/>
      <c r="G72" s="21"/>
      <c r="H72" s="21"/>
      <c r="I72" s="21"/>
      <c r="J72" s="21"/>
    </row>
    <row r="73" spans="1:10" x14ac:dyDescent="0.25">
      <c r="A73" s="33"/>
      <c r="B73" s="52"/>
      <c r="C73" s="52"/>
      <c r="D73" s="52"/>
      <c r="E73" s="52"/>
      <c r="F73" s="52"/>
      <c r="G73" s="55" t="s">
        <v>55</v>
      </c>
      <c r="H73" s="55"/>
      <c r="I73" s="55"/>
    </row>
    <row r="74" spans="1:10" x14ac:dyDescent="0.25">
      <c r="A74" s="33"/>
      <c r="B74" s="52" t="s">
        <v>53</v>
      </c>
      <c r="C74" s="52"/>
      <c r="D74" s="52"/>
      <c r="E74" s="52"/>
      <c r="F74" s="52"/>
      <c r="G74" s="55" t="s">
        <v>56</v>
      </c>
      <c r="H74" s="55"/>
      <c r="I74" s="55"/>
    </row>
    <row r="75" spans="1:10" x14ac:dyDescent="0.25">
      <c r="A75" s="9"/>
      <c r="B75" s="55" t="s">
        <v>54</v>
      </c>
      <c r="C75" s="55"/>
      <c r="D75" s="55"/>
      <c r="E75" s="55"/>
      <c r="F75" s="55"/>
      <c r="G75" s="55" t="s">
        <v>25</v>
      </c>
      <c r="H75" s="55"/>
      <c r="I75" s="55"/>
    </row>
    <row r="76" spans="1:10" x14ac:dyDescent="0.25">
      <c r="A76" s="9"/>
      <c r="B76" s="8"/>
      <c r="C76" s="29"/>
      <c r="F76" s="31"/>
      <c r="G76" s="31"/>
      <c r="H76" s="31"/>
      <c r="I76" s="34"/>
    </row>
    <row r="77" spans="1:10" x14ac:dyDescent="0.25">
      <c r="B77" s="8"/>
      <c r="D77" s="55" t="s">
        <v>25</v>
      </c>
      <c r="E77" s="55"/>
    </row>
  </sheetData>
  <mergeCells count="25">
    <mergeCell ref="D77:E77"/>
    <mergeCell ref="E10:E13"/>
    <mergeCell ref="F10:F13"/>
    <mergeCell ref="G74:I74"/>
    <mergeCell ref="B73:F73"/>
    <mergeCell ref="B75:F75"/>
    <mergeCell ref="I10:I13"/>
    <mergeCell ref="B74:F74"/>
    <mergeCell ref="G73:I73"/>
    <mergeCell ref="G75:I75"/>
    <mergeCell ref="E1:F1"/>
    <mergeCell ref="A2:B2"/>
    <mergeCell ref="A3:B3"/>
    <mergeCell ref="H10:H13"/>
    <mergeCell ref="B6:J6"/>
    <mergeCell ref="J10:J13"/>
    <mergeCell ref="G10:G13"/>
    <mergeCell ref="F2:G2"/>
    <mergeCell ref="I2:J2"/>
    <mergeCell ref="B8:J8"/>
    <mergeCell ref="A10:A13"/>
    <mergeCell ref="B10:B13"/>
    <mergeCell ref="C10:C13"/>
    <mergeCell ref="D10:D13"/>
    <mergeCell ref="A1:B1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foaie11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2020-09-01T07:34:08Z</cp:lastPrinted>
  <dcterms:created xsi:type="dcterms:W3CDTF">2009-05-18T06:15:42Z</dcterms:created>
  <dcterms:modified xsi:type="dcterms:W3CDTF">2020-09-02T10:36:38Z</dcterms:modified>
</cp:coreProperties>
</file>