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4\3_sedinta_ordinara_7_februarie_2024\hotarari_alb_negru\"/>
    </mc:Choice>
  </mc:AlternateContent>
  <xr:revisionPtr revIDLastSave="0" documentId="13_ncr:1_{283AC4CB-5851-49CA-B5E4-FE9A2B81B2C0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2" sheetId="2" r:id="rId1"/>
  </sheets>
  <calcPr calcId="191029"/>
</workbook>
</file>

<file path=xl/calcChain.xml><?xml version="1.0" encoding="utf-8"?>
<calcChain xmlns="http://schemas.openxmlformats.org/spreadsheetml/2006/main">
  <c r="D50" i="2" l="1"/>
  <c r="D237" i="2"/>
  <c r="D51" i="2" l="1"/>
  <c r="D56" i="2"/>
  <c r="D55" i="2"/>
  <c r="D54" i="2"/>
  <c r="D53" i="2"/>
  <c r="D45" i="2"/>
  <c r="D84" i="2"/>
  <c r="D44" i="2"/>
  <c r="D46" i="2"/>
  <c r="D80" i="2"/>
  <c r="D249" i="2"/>
  <c r="D240" i="2"/>
  <c r="D239" i="2" s="1"/>
  <c r="D232" i="2"/>
  <c r="D227" i="2"/>
  <c r="D219" i="2"/>
  <c r="D202" i="2"/>
  <c r="D198" i="2"/>
  <c r="D193" i="2"/>
  <c r="D187" i="2"/>
  <c r="D182" i="2"/>
  <c r="D177" i="2"/>
  <c r="D171" i="2"/>
  <c r="D166" i="2"/>
  <c r="D161" i="2"/>
  <c r="D128" i="2" l="1"/>
  <c r="D124" i="2"/>
  <c r="D120" i="2"/>
  <c r="D111" i="2"/>
  <c r="D107" i="2"/>
  <c r="D102" i="2"/>
  <c r="D95" i="2"/>
  <c r="D69" i="2"/>
  <c r="D37" i="2"/>
  <c r="D115" i="2"/>
  <c r="D99" i="2"/>
  <c r="D91" i="2"/>
  <c r="D14" i="2"/>
  <c r="D13" i="2" s="1"/>
  <c r="D58" i="2"/>
  <c r="D48" i="2"/>
  <c r="D140" i="2"/>
  <c r="D139" i="2" s="1"/>
  <c r="D215" i="2"/>
  <c r="D213" i="2"/>
  <c r="D211" i="2"/>
  <c r="D208" i="2"/>
  <c r="D52" i="2"/>
  <c r="D155" i="2"/>
  <c r="D65" i="2"/>
  <c r="D210" i="2" l="1"/>
  <c r="D41" i="2"/>
  <c r="D47" i="2"/>
  <c r="D49" i="2" l="1"/>
  <c r="D218" i="2" l="1"/>
  <c r="D206" i="2"/>
  <c r="D205" i="2" s="1"/>
  <c r="D201" i="2"/>
  <c r="D197" i="2"/>
  <c r="D192" i="2"/>
  <c r="D186" i="2"/>
  <c r="D181" i="2"/>
  <c r="D176" i="2"/>
  <c r="D170" i="2"/>
  <c r="D165" i="2"/>
  <c r="D160" i="2"/>
  <c r="D154" i="2"/>
  <c r="D134" i="2"/>
  <c r="D132" i="2"/>
  <c r="D90" i="2" s="1"/>
  <c r="D87" i="2"/>
  <c r="D83" i="2" s="1"/>
  <c r="D79" i="2"/>
  <c r="D75" i="2"/>
  <c r="D73" i="2"/>
  <c r="D64" i="2"/>
  <c r="D57" i="2"/>
  <c r="D89" i="2" l="1"/>
  <c r="D63" i="2"/>
  <c r="D153" i="2"/>
  <c r="D152" i="2" s="1"/>
  <c r="D43" i="2" l="1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l="1"/>
  <c r="A31" i="2" s="1"/>
  <c r="A32" i="2" s="1"/>
  <c r="A33" i="2" s="1"/>
  <c r="A34" i="2" s="1"/>
  <c r="A35" i="2" s="1"/>
  <c r="A36" i="2" s="1"/>
  <c r="A37" i="2" l="1"/>
  <c r="A38" i="2" s="1"/>
  <c r="A39" i="2" s="1"/>
  <c r="A40" i="2" s="1"/>
  <c r="A41" i="2" s="1"/>
  <c r="A42" i="2" s="1"/>
  <c r="A43" i="2" s="1"/>
  <c r="A44" i="2" s="1"/>
  <c r="A45" i="2" s="1"/>
  <c r="A46" i="2" l="1"/>
  <c r="A47" i="2" s="1"/>
  <c r="A48" i="2" s="1"/>
  <c r="A49" i="2" s="1"/>
  <c r="A50" i="2" s="1"/>
  <c r="A51" i="2" l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l="1"/>
  <c r="A71" i="2" s="1"/>
  <c r="A72" i="2" s="1"/>
  <c r="A73" i="2" s="1"/>
  <c r="A74" i="2" s="1"/>
  <c r="A75" i="2" s="1"/>
  <c r="A76" i="2" s="1"/>
  <c r="A77" i="2" s="1"/>
  <c r="A78" i="2" s="1"/>
  <c r="A79" i="2" s="1"/>
  <c r="A80" i="2" l="1"/>
  <c r="A81" i="2" s="1"/>
  <c r="A82" i="2" s="1"/>
  <c r="A83" i="2" s="1"/>
  <c r="A84" i="2" s="1"/>
  <c r="A85" i="2" s="1"/>
  <c r="A86" i="2" l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l="1"/>
  <c r="A126" i="2" s="1"/>
  <c r="A127" i="2" s="1"/>
  <c r="A128" i="2" s="1"/>
  <c r="A129" i="2" s="1"/>
  <c r="A130" i="2" s="1"/>
  <c r="A131" i="2" s="1"/>
  <c r="A132" i="2" s="1"/>
  <c r="A133" i="2" s="1"/>
  <c r="A134" i="2" l="1"/>
  <c r="A135" i="2" s="1"/>
  <c r="A136" i="2" s="1"/>
  <c r="A137" i="2" s="1"/>
  <c r="A138" i="2" l="1"/>
  <c r="A139" i="2" s="1"/>
  <c r="A140" i="2" s="1"/>
  <c r="A141" i="2" s="1"/>
  <c r="A142" i="2" s="1"/>
  <c r="A143" i="2" s="1"/>
  <c r="A144" i="2" s="1"/>
  <c r="A145" i="2" l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l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l="1"/>
  <c r="A231" i="2" s="1"/>
  <c r="A232" i="2" s="1"/>
  <c r="A233" i="2" s="1"/>
  <c r="A234" i="2" s="1"/>
  <c r="A235" i="2" l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</calcChain>
</file>

<file path=xl/sharedStrings.xml><?xml version="1.0" encoding="utf-8"?>
<sst xmlns="http://schemas.openxmlformats.org/spreadsheetml/2006/main" count="487" uniqueCount="256">
  <si>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</si>
  <si>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</si>
  <si>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</si>
  <si>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</si>
  <si>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</si>
  <si>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</si>
  <si>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</si>
  <si>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</si>
  <si>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</si>
  <si>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</si>
  <si>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Sume defalc.din TVA pt. fin.chelt.descentralizate la niv.judeţelor,total din care: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</si>
  <si>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</si>
  <si>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</si>
  <si>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</si>
  <si>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</si>
  <si>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</si>
  <si>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</si>
  <si>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</si>
  <si>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</si>
  <si>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</si>
  <si>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</si>
  <si>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</si>
  <si>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</si>
  <si>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</si>
  <si>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Cap 51.02 AUTORITĂŢI PUBLICE</t>
  </si>
  <si>
    <t>51 02</t>
  </si>
  <si>
    <t xml:space="preserve"> Autorităţi Executive</t>
  </si>
  <si>
    <t>Chelt de personal</t>
  </si>
  <si>
    <t>Bunuri şi servicii</t>
  </si>
  <si>
    <t>Cheltuieli de capital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</si>
  <si>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</si>
  <si>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</si>
  <si>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</si>
  <si>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</si>
  <si>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</si>
  <si>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</si>
  <si>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</si>
  <si>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</si>
  <si>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</si>
  <si>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</si>
  <si>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Bunuri si servicii</t>
  </si>
  <si>
    <t>54 02 20</t>
  </si>
  <si>
    <t>54.02.70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</si>
  <si>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</si>
  <si>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</si>
  <si>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</si>
  <si>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</si>
  <si>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</si>
  <si>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</si>
  <si>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</si>
  <si>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</si>
  <si>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</si>
  <si>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</si>
  <si>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</si>
  <si>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</si>
  <si>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</si>
  <si>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</si>
  <si>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</si>
  <si>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</si>
  <si>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</si>
  <si>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 66 02 SĂNĂTATE</t>
  </si>
  <si>
    <t>66 02</t>
  </si>
  <si>
    <t>Spitale- total, din care: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</si>
  <si>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</si>
  <si>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</si>
  <si>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</si>
  <si>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</si>
  <si>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</si>
  <si>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</si>
  <si>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</si>
  <si>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</si>
  <si>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</si>
  <si>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</si>
  <si>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</si>
  <si>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</si>
  <si>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</si>
  <si>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67.02.70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</si>
  <si>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</si>
  <si>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</si>
  <si>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</si>
  <si>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</si>
  <si>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</si>
  <si>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</si>
  <si>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67 02 70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</si>
  <si>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</si>
  <si>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</si>
  <si>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</si>
  <si>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</si>
  <si>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</si>
  <si>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</si>
  <si>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</si>
  <si>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</si>
  <si>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</si>
  <si>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</si>
  <si>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</si>
  <si>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68.02.70</t>
  </si>
  <si>
    <t>Cap 70 02 SERVICII ŞI DEZVOLTARE PUBLICĂ</t>
  </si>
  <si>
    <t>70 02</t>
  </si>
  <si>
    <t>70.02.70</t>
  </si>
  <si>
    <t>Cap 84 02 TRANSPORTURI</t>
  </si>
  <si>
    <t>84 02</t>
  </si>
  <si>
    <t>Cap 61.02 ORDINE PUBLICĂ ŞI SIGURANTA NAŢIONALĂ</t>
  </si>
  <si>
    <t>Cap 74 02 PROTECŢIA MEDIULUI</t>
  </si>
  <si>
    <t>74 02</t>
  </si>
  <si>
    <t>65 02 70</t>
  </si>
  <si>
    <t>Cheltuieli de capital-Spitale</t>
  </si>
  <si>
    <t>Transferuri între unit.ale adm. publice</t>
  </si>
  <si>
    <t>mii lei</t>
  </si>
  <si>
    <t>Şcoala Gimnazială Specială Pt.Deficienţi de Auz Kozmutza Flora</t>
  </si>
  <si>
    <t>Liceul Tehnologic Special pentru Deficienţi de Auz</t>
  </si>
  <si>
    <t>Liceul Special pentru Deficienţi de Vedere</t>
  </si>
  <si>
    <t>Şcoala Gimnazială Specială Transilvania- Baciu</t>
  </si>
  <si>
    <t xml:space="preserve">Şcoala Gimnazială Specială Huedin </t>
  </si>
  <si>
    <t>Gradiniţa Specială Cluj-Napoca</t>
  </si>
  <si>
    <t>Transferuri curente în strainătate</t>
  </si>
  <si>
    <t xml:space="preserve">Total şcoli, din care: </t>
  </si>
  <si>
    <t>66 02 51D</t>
  </si>
  <si>
    <t xml:space="preserve">Alte transferuri </t>
  </si>
  <si>
    <t>54 02 55 F</t>
  </si>
  <si>
    <t>68 02 51 F</t>
  </si>
  <si>
    <t>55 F</t>
  </si>
  <si>
    <t>51 F</t>
  </si>
  <si>
    <t>51 D</t>
  </si>
  <si>
    <t>CJC- cheltuieli de capital</t>
  </si>
  <si>
    <t>STPS</t>
  </si>
  <si>
    <t xml:space="preserve"> CJC- D. A. D. P. P.</t>
  </si>
  <si>
    <t>84 02 20</t>
  </si>
  <si>
    <t>33 02</t>
  </si>
  <si>
    <t>Venituri din prestări de servicii şi alte activităţi</t>
  </si>
  <si>
    <t>Proiecte FEN 2014-2020</t>
  </si>
  <si>
    <t>Sume defalcate din TVA pt cămine persoane vârstnice</t>
  </si>
  <si>
    <t>TOTAL CHELTUIELI, din care:</t>
  </si>
  <si>
    <t>Asistență socială</t>
  </si>
  <si>
    <t>Dobanzi</t>
  </si>
  <si>
    <t>Programul pentru școli al României</t>
  </si>
  <si>
    <t>Drepturile copiilor cu CES care frecventează învățământul special</t>
  </si>
  <si>
    <t>67 02 58</t>
  </si>
  <si>
    <t>84 02 58</t>
  </si>
  <si>
    <t>ATOP</t>
  </si>
  <si>
    <t>Cap.87.02 Alte actiuni economice</t>
  </si>
  <si>
    <t>87 02</t>
  </si>
  <si>
    <t>87 02 58</t>
  </si>
  <si>
    <t>Sume aloc. din cote def. din imp.venit pt echilibrarea bugetelor locale</t>
  </si>
  <si>
    <t>Sume aferente persoanelor cu handicap neîncadrate</t>
  </si>
  <si>
    <t>70 02 55F</t>
  </si>
  <si>
    <t>68 02 59</t>
  </si>
  <si>
    <t>84 02 70</t>
  </si>
  <si>
    <t>65 02 58</t>
  </si>
  <si>
    <t>Școala Profesională SpecialĂ  SAMUS</t>
  </si>
  <si>
    <t>Liceul Tehnologic Special Dej</t>
  </si>
  <si>
    <t xml:space="preserve">Sume defalcate din TVA pt. învăţământ special </t>
  </si>
  <si>
    <t>Sume defalcate din TVA pt. personalul neclerical</t>
  </si>
  <si>
    <t>Fond de rezervă - Fond II D</t>
  </si>
  <si>
    <t>36 02 50</t>
  </si>
  <si>
    <t xml:space="preserve">Alte venituri </t>
  </si>
  <si>
    <t>Proiect FEN Centrul Școlar pentru Educație Incluzivă</t>
  </si>
  <si>
    <t xml:space="preserve">CJC Proiect FEN - "Restaurarea, conservarea și punerea în valoare a Ansamblului Monument Istoric Castel Banffy", Sat Răscruci, Comuna Bonțida, Județul Cluj (POR 2014-2020)  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</si>
  <si>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</si>
  <si>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</si>
  <si>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1 Modernizarea și reabilitarea Traseului Județean 1 format din sectoare de drum ale DJ 107N, DJ 107M  si DJ 107L, parte a Traseului Regional Transilvania de Nord (POR 2014-2020)</t>
  </si>
  <si>
    <t>4 Modernizarea și reabilitarea Traseului Județean 4 format din sectoare de drum ale  DJ107P si DJ 107N,  parte a Traseului Regional Transilvania de Nord ( POR 2014-2020)</t>
  </si>
  <si>
    <t>5 Modernizarea și reabilitarea Traseului Județean 5 format din sectoare de drum ale DJ 108 C, parte a Traseului Regional Transilvania de Nord (POR 2014-2020)</t>
  </si>
  <si>
    <t>Județul Cluj - SMART Territory</t>
  </si>
  <si>
    <t>66 02 58</t>
  </si>
  <si>
    <t>51.02.20</t>
  </si>
  <si>
    <t>51.02.10</t>
  </si>
  <si>
    <t xml:space="preserve">51.02.59 </t>
  </si>
  <si>
    <t>51.02.70</t>
  </si>
  <si>
    <t xml:space="preserve">Sume defalcate din TVA pt. sustinerea sistemului de protecție a copilului </t>
  </si>
  <si>
    <t>Sume defalcate din TVA pt. finantarea centrelor publice pt. persoane adulte cu handicap</t>
  </si>
  <si>
    <t>36 02 06</t>
  </si>
  <si>
    <t xml:space="preserve">CJC-Extinderea si modernizarea Ambulatoriului Clinic Psihiatrie Pediatrică din cadrul Spitalului Clinic de Urgență pentru Copii Cluj-Napoca </t>
  </si>
  <si>
    <t>Dotare UPU Spitalul Clinic de Urgență pentru Copii Cluj</t>
  </si>
  <si>
    <t>Subvenţii de la  bug de stat necesare susţinerii derulării proiectelor</t>
  </si>
  <si>
    <t>42 02 69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</si>
  <si>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</si>
  <si>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</si>
  <si>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</si>
  <si>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</si>
  <si>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</si>
  <si>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</si>
  <si>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Sume FEN cadru financiar 2014-2020, total din care:</t>
  </si>
  <si>
    <t>48 02</t>
  </si>
  <si>
    <t>Fond rezervă</t>
  </si>
  <si>
    <t>36 02 47</t>
  </si>
  <si>
    <t>42 02 51</t>
  </si>
  <si>
    <t>Sume primite de la bugetul de stat pentru finantarea unor programe de interes national destinate sectiunii de dezvoltare a bugetului local</t>
  </si>
  <si>
    <t>Sume defalcate din TVA-stimulent eduvațional învățământ special</t>
  </si>
  <si>
    <t>Alte culte</t>
  </si>
  <si>
    <t>Cap. 67 02 RECREERE</t>
  </si>
  <si>
    <t>Activități sportive</t>
  </si>
  <si>
    <t>Alte acțiuni de cultură</t>
  </si>
  <si>
    <t>Activități tineret</t>
  </si>
  <si>
    <t>Cresterea sigurantei pacientilor spitalelor din municipiul Cluj-Napoca, care utilizează fluide medicale</t>
  </si>
  <si>
    <t>CJC- Cofinantare proiect FEN Compania de apă</t>
  </si>
  <si>
    <t>70 02 58</t>
  </si>
  <si>
    <t>Centrul Scolar Miron Ionescu</t>
  </si>
  <si>
    <t>Proiect FEN</t>
  </si>
  <si>
    <t>Cheltuieli curente -Spitale</t>
  </si>
  <si>
    <t>66 02 51F</t>
  </si>
  <si>
    <t>2 Modernizarea și reabilitarea Traseului Județean 2 format din sectoare de drum ale DJ 108B, DJ 105T  si DJ 109A, parte a Traseului Regional Transilvania de Nord (POR 2014-2020)</t>
  </si>
  <si>
    <t>Cresterea sigurantei pacientilor Spitalului Clinic de Pneumoftiziologie Leon Daniello din Cluj-Napoca</t>
  </si>
  <si>
    <t xml:space="preserve">    BUGETUL LOCAL  AL JUDEŢULUI CLUJ PE ANUL 2024 PE CAPITOLE, SUBCAPITOLE ȘI TITLURI </t>
  </si>
  <si>
    <t xml:space="preserve"> BUGET  2024</t>
  </si>
  <si>
    <t>SMID</t>
  </si>
  <si>
    <t>74 02 20</t>
  </si>
  <si>
    <t>CJC-DOBÂNZI</t>
  </si>
  <si>
    <t>Proiect VELO Apuseni</t>
  </si>
  <si>
    <t>Alte venituri pt finanțarea secțiunii de dezvoltare(trageri din obligatiuni aprobate MFP pt 2022)</t>
  </si>
  <si>
    <t>Sume PNRR-Fonduri externe nerambursabile</t>
  </si>
  <si>
    <t>42 02 88 01</t>
  </si>
  <si>
    <t>Sume PNRR-Sume aferente TVA</t>
  </si>
  <si>
    <t>42 02 88 03</t>
  </si>
  <si>
    <t>Subvenţii de la  bug de stat  pentru finanțarea investitiilor institutiilor publice de asistenta sociala</t>
  </si>
  <si>
    <t>42 02 52</t>
  </si>
  <si>
    <t>54 02 59</t>
  </si>
  <si>
    <t xml:space="preserve">Proiect PNRR-Dotare cu mobilier, materiale didactice si echipamente digitale a unitatilor de invatamant special din judetul Cluj </t>
  </si>
  <si>
    <t>Proiect PNRR-Microbuze electrice pentru elevii din judetul Cluj</t>
  </si>
  <si>
    <t>65 02 60</t>
  </si>
  <si>
    <t>Proiect PNRR -Spitalul Clinic de Boli Infectioase(nosocomiale)</t>
  </si>
  <si>
    <t>66 02 60</t>
  </si>
  <si>
    <t>Proiect PNRR - Reducerea riscului de infectii nosocomiale la  Spitalul Clinic de Pneumoftiziologie</t>
  </si>
  <si>
    <t>Proiect PNRR - dezvoltarea infrastructurii spitalicesti- Echipamente si materiale destinate reducerii riscului de infectii nosocomiale-Spital Copii</t>
  </si>
  <si>
    <t>Proiect PNRR -Dotare ambulator Spital de Recuperare</t>
  </si>
  <si>
    <t>66 02 70</t>
  </si>
  <si>
    <t xml:space="preserve">Proiect PNRR-Dotarea Centrului de servicii de recuperare neuromotorie adulti Cluj Napoca </t>
  </si>
  <si>
    <t>68.02.60</t>
  </si>
  <si>
    <t>Proiect PNRR-Dotarea Centrului de servicii de recuperare neuromotorie adulti Turda</t>
  </si>
  <si>
    <t>CJC- Transferuri pentru asociatii de dezvoltare intercomunitara</t>
  </si>
  <si>
    <t>74 02 55</t>
  </si>
  <si>
    <t>70 02 55</t>
  </si>
  <si>
    <t>Proiect SMID-cheltuieli de capital</t>
  </si>
  <si>
    <t>74 02 70</t>
  </si>
  <si>
    <t>Digitalizarea monitorizării operării CMID</t>
  </si>
  <si>
    <t>Excedent 31.12.2023</t>
  </si>
  <si>
    <t>55 02 30</t>
  </si>
  <si>
    <t>60.02.70</t>
  </si>
  <si>
    <t>61 02 10</t>
  </si>
  <si>
    <t>61.02</t>
  </si>
  <si>
    <t>Proiecte PNRR</t>
  </si>
  <si>
    <t>87 02 60</t>
  </si>
  <si>
    <t>55D</t>
  </si>
  <si>
    <t>Cap 80 02 ACŢIUNI GENERALE ECONOMICE</t>
  </si>
  <si>
    <t>80 02</t>
  </si>
  <si>
    <t>Cluj Arena</t>
  </si>
  <si>
    <t>80 02 55F</t>
  </si>
  <si>
    <t>Contrasemnează:</t>
  </si>
  <si>
    <t>SECRETAR GENERAL AL JUDEȚULUI</t>
  </si>
  <si>
    <t>SIMONA GACI</t>
  </si>
  <si>
    <t>Construire Spital Pediatric Monobloc</t>
  </si>
  <si>
    <t>Anexa nr. 2</t>
  </si>
  <si>
    <t>la Hotărârea nr. 20/2024</t>
  </si>
  <si>
    <t>p. PREȘEDINTE</t>
  </si>
  <si>
    <t xml:space="preserve"> ALIN TIȘE</t>
  </si>
  <si>
    <t>CJC- Transferuri pentru asociatii de dezvoltare 
intercomunitara</t>
  </si>
  <si>
    <t>Asociatii si fundatii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</si>
</sst>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  <charset val="238"/>
    </font>
    <font>
      <sz val="10"/>
      <name val="Arial"/>
      <family val="2"/>
    </font>
    <font>
      <b/>
      <sz val="12"/>
      <name val="Monserat"/>
      <charset val="238"/>
    </font>
    <font>
      <sz val="12"/>
      <name val="Monserat"/>
      <charset val="238"/>
    </font>
    <font>
      <b/>
      <sz val="11"/>
      <name val="Montserrat"/>
    </font>
    <font>
      <sz val="11"/>
      <name val="Montserrat"/>
    </font>
    <font>
      <b/>
      <sz val="11"/>
      <name val="Montserrat Light"/>
    </font>
    <font>
      <sz val="11"/>
      <name val="Montserrat Light"/>
    </font>
    <font>
      <b/>
      <i/>
      <sz val="11"/>
      <name val="Montserrat Light"/>
    </font>
    <font>
      <b/>
      <sz val="10"/>
      <name val="Montserrat"/>
    </font>
    <font>
      <sz val="10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3" fillId="0" borderId="0" xfId="0" applyFont="1"/>
    <xf numFmtId="0" fontId="3" fillId="0" borderId="1" xfId="1" applyFont="1" applyBorder="1" applyAlignment="1">
      <alignment wrapText="1"/>
    </xf>
    <xf numFmtId="0" fontId="3" fillId="0" borderId="0" xfId="1" applyFont="1" applyAlignment="1">
      <alignment wrapText="1"/>
    </xf>
    <xf numFmtId="4" fontId="3" fillId="0" borderId="0" xfId="0" applyNumberFormat="1" applyFont="1"/>
    <xf numFmtId="4" fontId="2" fillId="0" borderId="0" xfId="0" applyNumberFormat="1" applyFont="1"/>
    <xf numFmtId="9" fontId="3" fillId="0" borderId="0" xfId="0" applyNumberFormat="1" applyFont="1"/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/>
    <xf numFmtId="0" fontId="3" fillId="0" borderId="0" xfId="0" applyFont="1" applyAlignment="1">
      <alignment horizontal="center" vertical="center"/>
    </xf>
    <xf numFmtId="0" fontId="5" fillId="0" borderId="0" xfId="0" applyFont="1"/>
    <xf numFmtId="15" fontId="4" fillId="0" borderId="0" xfId="1" applyNumberFormat="1" applyFont="1" applyAlignment="1">
      <alignment horizontal="center" vertical="center"/>
    </xf>
    <xf numFmtId="14" fontId="4" fillId="0" borderId="0" xfId="1" applyNumberFormat="1" applyFont="1" applyAlignment="1">
      <alignment horizontal="left"/>
    </xf>
    <xf numFmtId="15" fontId="4" fillId="0" borderId="0" xfId="1" applyNumberFormat="1" applyFont="1"/>
    <xf numFmtId="0" fontId="4" fillId="0" borderId="0" xfId="0" applyFont="1" applyAlignment="1">
      <alignment horizontal="right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/>
    <xf numFmtId="49" fontId="7" fillId="0" borderId="1" xfId="1" applyNumberFormat="1" applyFont="1" applyBorder="1" applyAlignment="1">
      <alignment horizontal="left"/>
    </xf>
    <xf numFmtId="4" fontId="7" fillId="0" borderId="1" xfId="0" applyNumberFormat="1" applyFont="1" applyBorder="1"/>
    <xf numFmtId="0" fontId="7" fillId="0" borderId="1" xfId="1" applyFont="1" applyBorder="1" applyAlignment="1">
      <alignment wrapText="1"/>
    </xf>
    <xf numFmtId="4" fontId="7" fillId="3" borderId="1" xfId="0" applyNumberFormat="1" applyFont="1" applyFill="1" applyBorder="1"/>
    <xf numFmtId="0" fontId="7" fillId="3" borderId="1" xfId="1" applyFont="1" applyFill="1" applyBorder="1" applyAlignment="1">
      <alignment wrapText="1"/>
    </xf>
    <xf numFmtId="0" fontId="6" fillId="0" borderId="1" xfId="1" applyFont="1" applyBorder="1"/>
    <xf numFmtId="4" fontId="6" fillId="0" borderId="1" xfId="0" applyNumberFormat="1" applyFont="1" applyBorder="1"/>
    <xf numFmtId="4" fontId="6" fillId="3" borderId="1" xfId="0" applyNumberFormat="1" applyFont="1" applyFill="1" applyBorder="1"/>
    <xf numFmtId="0" fontId="6" fillId="0" borderId="1" xfId="1" applyFont="1" applyBorder="1" applyAlignment="1">
      <alignment wrapText="1"/>
    </xf>
    <xf numFmtId="0" fontId="6" fillId="0" borderId="1" xfId="1" applyFont="1" applyBorder="1" applyAlignment="1">
      <alignment horizontal="right"/>
    </xf>
    <xf numFmtId="0" fontId="7" fillId="0" borderId="1" xfId="1" applyFont="1" applyBorder="1" applyAlignment="1">
      <alignment horizontal="left"/>
    </xf>
    <xf numFmtId="0" fontId="6" fillId="0" borderId="1" xfId="1" applyFont="1" applyBorder="1" applyAlignment="1">
      <alignment horizontal="left"/>
    </xf>
    <xf numFmtId="0" fontId="8" fillId="0" borderId="1" xfId="1" applyFont="1" applyBorder="1"/>
    <xf numFmtId="0" fontId="6" fillId="3" borderId="1" xfId="1" applyFont="1" applyFill="1" applyBorder="1"/>
    <xf numFmtId="0" fontId="6" fillId="2" borderId="1" xfId="0" applyFont="1" applyFill="1" applyBorder="1" applyAlignment="1">
      <alignment vertical="center" wrapText="1"/>
    </xf>
    <xf numFmtId="0" fontId="6" fillId="0" borderId="1" xfId="1" applyFont="1" applyBorder="1" applyAlignment="1">
      <alignment vertical="center"/>
    </xf>
    <xf numFmtId="0" fontId="4" fillId="0" borderId="0" xfId="1" applyFont="1" applyAlignment="1">
      <alignment vertical="center"/>
    </xf>
    <xf numFmtId="4" fontId="4" fillId="0" borderId="0" xfId="0" applyNumberFormat="1" applyFont="1"/>
    <xf numFmtId="0" fontId="5" fillId="0" borderId="0" xfId="1" applyFont="1"/>
    <xf numFmtId="0" fontId="9" fillId="0" borderId="0" xfId="1" applyFont="1" applyAlignment="1">
      <alignment horizontal="center"/>
    </xf>
    <xf numFmtId="0" fontId="10" fillId="0" borderId="0" xfId="0" applyFont="1"/>
    <xf numFmtId="0" fontId="3" fillId="0" borderId="0" xfId="0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9" fillId="0" borderId="0" xfId="1" applyFont="1" applyAlignment="1">
      <alignment horizontal="center"/>
    </xf>
    <xf numFmtId="0" fontId="9" fillId="0" borderId="0" xfId="1" applyFont="1" applyAlignment="1">
      <alignment horizontal="left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975360</xdr:colOff>
      <xdr:row>0</xdr:row>
      <xdr:rowOff>30480</xdr:rowOff>
    </xdr:from>
    <xdr:to>
      <xdr:col>3</xdr:col>
      <xdr:colOff>544830</xdr:colOff>
      <xdr:row>0</xdr:row>
      <xdr:rowOff>754380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9C231912-7DA1-4C6E-D143-D0975137F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6360" y="3048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261"/>
  <sheetViews>
    <sheetView tabSelected="1" view="pageLayout" topLeftCell="A202" zoomScaleNormal="100" workbookViewId="0">
      <selection activeCell="J246" sqref="J246"/>
    </sheetView>
  </sheetViews>
  <sheetFormatPr defaultColWidth="9.109375" defaultRowHeight="15"/>
  <cols>
    <col min="1" max="1" width="5.5546875" style="13" customWidth="1"/>
    <col min="2" max="2" width="62.33203125" style="3" customWidth="1"/>
    <col min="3" max="3" width="12" style="3" customWidth="1"/>
    <col min="4" max="4" width="24.33203125" style="3" customWidth="1"/>
    <col min="5" max="5" width="9.88671875" style="3" customWidth="1"/>
    <col min="6" max="6" width="14.5546875" style="3" customWidth="1"/>
    <col min="7" max="7" width="14.6640625" style="3" customWidth="1"/>
    <col min="8" max="8" width="11" style="3" customWidth="1"/>
    <col min="9" max="10" width="9.109375" style="3"/>
    <col min="11" max="11" width="16.21875" style="3" customWidth="1"/>
    <col min="12" max="16384" width="9.109375" style="3"/>
  </cols>
  <sheetData>
    <row r="1" spans="1:4" ht="60" customHeight="1">
      <c r="A1" s="42"/>
      <c r="B1" s="42"/>
      <c r="C1" s="42"/>
      <c r="D1" s="42"/>
    </row>
    <row r="2" spans="1:4" ht="16.8">
      <c r="A2" s="45"/>
      <c r="B2" s="45"/>
      <c r="C2" s="44" t="s">
        <v>250</v>
      </c>
      <c r="D2" s="44"/>
    </row>
    <row r="3" spans="1:4" ht="16.8">
      <c r="A3" s="45"/>
      <c r="B3" s="45"/>
      <c r="C3" s="45" t="s">
        <v>251</v>
      </c>
      <c r="D3" s="45"/>
    </row>
    <row r="4" spans="1:4" ht="39" customHeight="1">
      <c r="A4" s="43" t="s">
        <v>202</v>
      </c>
      <c r="B4" s="43"/>
      <c r="C4" s="43"/>
      <c r="D4" s="43"/>
    </row>
    <row r="5" spans="1:4" ht="16.8">
      <c r="A5" s="15"/>
      <c r="B5" s="16"/>
      <c r="C5" s="17"/>
      <c r="D5" s="18" t="s">
        <v>107</v>
      </c>
    </row>
    <row r="6" spans="1:4" ht="15.75" customHeight="1">
      <c r="A6" s="50" t="s">
        <v>0</v>
      </c>
      <c r="B6" s="47" t="s">
        <v>1</v>
      </c>
      <c r="C6" s="47" t="s">
        <v>2</v>
      </c>
      <c r="D6" s="50" t="s">
        <v>203</v>
      </c>
    </row>
    <row r="7" spans="1:4">
      <c r="A7" s="51"/>
      <c r="B7" s="48"/>
      <c r="C7" s="48"/>
      <c r="D7" s="51"/>
    </row>
    <row r="8" spans="1:4" ht="7.8" customHeight="1">
      <c r="A8" s="51"/>
      <c r="B8" s="48"/>
      <c r="C8" s="48"/>
      <c r="D8" s="51"/>
    </row>
    <row r="9" spans="1:4" ht="8.4" customHeight="1">
      <c r="A9" s="52"/>
      <c r="B9" s="49"/>
      <c r="C9" s="49"/>
      <c r="D9" s="52"/>
    </row>
    <row r="10" spans="1:4" ht="16.8">
      <c r="A10" s="19">
        <v>1</v>
      </c>
      <c r="B10" s="20" t="s">
        <v>3</v>
      </c>
      <c r="C10" s="21" t="s">
        <v>4</v>
      </c>
      <c r="D10" s="22">
        <v>2074</v>
      </c>
    </row>
    <row r="11" spans="1:4" ht="22.5" customHeight="1">
      <c r="A11" s="19">
        <f t="shared" ref="A11:A81" si="0">A10+1</f>
        <v>2</v>
      </c>
      <c r="B11" s="23" t="s">
        <v>5</v>
      </c>
      <c r="C11" s="20" t="s">
        <v>6</v>
      </c>
      <c r="D11" s="24">
        <v>276951</v>
      </c>
    </row>
    <row r="12" spans="1:4" ht="33.6">
      <c r="A12" s="19">
        <f t="shared" si="0"/>
        <v>3</v>
      </c>
      <c r="B12" s="23" t="s">
        <v>142</v>
      </c>
      <c r="C12" s="20" t="s">
        <v>7</v>
      </c>
      <c r="D12" s="24">
        <v>38773</v>
      </c>
    </row>
    <row r="13" spans="1:4" ht="16.8">
      <c r="A13" s="19">
        <f t="shared" si="0"/>
        <v>4</v>
      </c>
      <c r="B13" s="23" t="s">
        <v>8</v>
      </c>
      <c r="C13" s="20" t="s">
        <v>9</v>
      </c>
      <c r="D13" s="22">
        <f>D14+D23</f>
        <v>155775</v>
      </c>
    </row>
    <row r="14" spans="1:4" ht="33.6">
      <c r="A14" s="19">
        <f t="shared" si="0"/>
        <v>5</v>
      </c>
      <c r="B14" s="23" t="s">
        <v>10</v>
      </c>
      <c r="C14" s="20" t="s">
        <v>11</v>
      </c>
      <c r="D14" s="22">
        <f>D15+D16+D17+D19+D20+D21+D22+D18</f>
        <v>130246</v>
      </c>
    </row>
    <row r="15" spans="1:4" ht="21.6" customHeight="1">
      <c r="A15" s="19">
        <f t="shared" si="0"/>
        <v>6</v>
      </c>
      <c r="B15" s="23" t="s">
        <v>134</v>
      </c>
      <c r="C15" s="20" t="s">
        <v>11</v>
      </c>
      <c r="D15" s="22">
        <v>16446</v>
      </c>
    </row>
    <row r="16" spans="1:4" ht="37.799999999999997" customHeight="1">
      <c r="A16" s="19">
        <f t="shared" si="0"/>
        <v>7</v>
      </c>
      <c r="B16" s="23" t="s">
        <v>135</v>
      </c>
      <c r="C16" s="20" t="s">
        <v>11</v>
      </c>
      <c r="D16" s="22">
        <v>7656</v>
      </c>
    </row>
    <row r="17" spans="1:70" s="4" customFormat="1" ht="20.399999999999999" customHeight="1">
      <c r="A17" s="19">
        <f t="shared" si="0"/>
        <v>8</v>
      </c>
      <c r="B17" s="23" t="s">
        <v>150</v>
      </c>
      <c r="C17" s="23" t="s">
        <v>11</v>
      </c>
      <c r="D17" s="22">
        <v>9710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</row>
    <row r="18" spans="1:70" s="5" customFormat="1" ht="33.6">
      <c r="A18" s="19">
        <f t="shared" si="0"/>
        <v>9</v>
      </c>
      <c r="B18" s="23" t="s">
        <v>187</v>
      </c>
      <c r="C18" s="23" t="s">
        <v>11</v>
      </c>
      <c r="D18" s="22">
        <v>18</v>
      </c>
    </row>
    <row r="19" spans="1:70" ht="19.2" customHeight="1">
      <c r="A19" s="19">
        <f t="shared" si="0"/>
        <v>10</v>
      </c>
      <c r="B19" s="23" t="s">
        <v>130</v>
      </c>
      <c r="C19" s="20" t="s">
        <v>11</v>
      </c>
      <c r="D19" s="22">
        <v>2682</v>
      </c>
    </row>
    <row r="20" spans="1:70" ht="16.8">
      <c r="A20" s="19">
        <f t="shared" si="0"/>
        <v>11</v>
      </c>
      <c r="B20" s="23" t="s">
        <v>151</v>
      </c>
      <c r="C20" s="20" t="s">
        <v>11</v>
      </c>
      <c r="D20" s="22">
        <v>25709</v>
      </c>
    </row>
    <row r="21" spans="1:70" ht="38.4" customHeight="1">
      <c r="A21" s="19">
        <f t="shared" si="0"/>
        <v>12</v>
      </c>
      <c r="B21" s="23" t="s">
        <v>168</v>
      </c>
      <c r="C21" s="20" t="s">
        <v>11</v>
      </c>
      <c r="D21" s="22">
        <v>31026</v>
      </c>
    </row>
    <row r="22" spans="1:70" ht="38.4" customHeight="1">
      <c r="A22" s="19">
        <f t="shared" si="0"/>
        <v>13</v>
      </c>
      <c r="B22" s="23" t="s">
        <v>169</v>
      </c>
      <c r="C22" s="20" t="s">
        <v>11</v>
      </c>
      <c r="D22" s="22">
        <v>36999</v>
      </c>
    </row>
    <row r="23" spans="1:70" ht="16.8">
      <c r="A23" s="19">
        <f t="shared" si="0"/>
        <v>14</v>
      </c>
      <c r="B23" s="23" t="s">
        <v>12</v>
      </c>
      <c r="C23" s="20" t="s">
        <v>13</v>
      </c>
      <c r="D23" s="22">
        <v>25529</v>
      </c>
    </row>
    <row r="24" spans="1:70" ht="16.8">
      <c r="A24" s="19">
        <f t="shared" si="0"/>
        <v>15</v>
      </c>
      <c r="B24" s="20" t="s">
        <v>14</v>
      </c>
      <c r="C24" s="20" t="s">
        <v>15</v>
      </c>
      <c r="D24" s="22">
        <v>4300</v>
      </c>
    </row>
    <row r="25" spans="1:70" ht="16.8">
      <c r="A25" s="19">
        <f t="shared" si="0"/>
        <v>16</v>
      </c>
      <c r="B25" s="20" t="s">
        <v>16</v>
      </c>
      <c r="C25" s="20" t="s">
        <v>17</v>
      </c>
      <c r="D25" s="22">
        <v>36000</v>
      </c>
    </row>
    <row r="26" spans="1:70" ht="16.8">
      <c r="A26" s="19">
        <f t="shared" si="0"/>
        <v>17</v>
      </c>
      <c r="B26" s="23" t="s">
        <v>128</v>
      </c>
      <c r="C26" s="20" t="s">
        <v>127</v>
      </c>
      <c r="D26" s="22">
        <v>2631</v>
      </c>
    </row>
    <row r="27" spans="1:70" ht="16.8">
      <c r="A27" s="19">
        <f t="shared" si="0"/>
        <v>18</v>
      </c>
      <c r="B27" s="20" t="s">
        <v>18</v>
      </c>
      <c r="C27" s="20" t="s">
        <v>19</v>
      </c>
      <c r="D27" s="24">
        <v>300</v>
      </c>
    </row>
    <row r="28" spans="1:70" ht="16.8">
      <c r="A28" s="19">
        <f t="shared" si="0"/>
        <v>19</v>
      </c>
      <c r="B28" s="20" t="s">
        <v>20</v>
      </c>
      <c r="C28" s="20" t="s">
        <v>170</v>
      </c>
      <c r="D28" s="22">
        <v>200</v>
      </c>
    </row>
    <row r="29" spans="1:70" ht="33.6">
      <c r="A29" s="19">
        <f t="shared" si="0"/>
        <v>20</v>
      </c>
      <c r="B29" s="23" t="s">
        <v>208</v>
      </c>
      <c r="C29" s="20" t="s">
        <v>184</v>
      </c>
      <c r="D29" s="22">
        <v>132920</v>
      </c>
    </row>
    <row r="30" spans="1:70" ht="19.2" customHeight="1">
      <c r="A30" s="19">
        <f t="shared" ref="A30:A40" si="1">A29+1</f>
        <v>21</v>
      </c>
      <c r="B30" s="20" t="s">
        <v>154</v>
      </c>
      <c r="C30" s="20" t="s">
        <v>153</v>
      </c>
      <c r="D30" s="24">
        <v>5700</v>
      </c>
    </row>
    <row r="31" spans="1:70" ht="21.6" customHeight="1">
      <c r="A31" s="19">
        <f t="shared" si="1"/>
        <v>22</v>
      </c>
      <c r="B31" s="23" t="s">
        <v>21</v>
      </c>
      <c r="C31" s="20" t="s">
        <v>22</v>
      </c>
      <c r="D31" s="22">
        <v>17140</v>
      </c>
    </row>
    <row r="32" spans="1:70" ht="53.4" customHeight="1">
      <c r="A32" s="19">
        <f t="shared" si="1"/>
        <v>23</v>
      </c>
      <c r="B32" s="25" t="s">
        <v>186</v>
      </c>
      <c r="C32" s="20" t="s">
        <v>185</v>
      </c>
      <c r="D32" s="22">
        <v>4553.93</v>
      </c>
    </row>
    <row r="33" spans="1:11" ht="37.799999999999997" customHeight="1">
      <c r="A33" s="19">
        <f t="shared" si="1"/>
        <v>24</v>
      </c>
      <c r="B33" s="23" t="s">
        <v>213</v>
      </c>
      <c r="C33" s="20" t="s">
        <v>214</v>
      </c>
      <c r="D33" s="22">
        <v>678</v>
      </c>
    </row>
    <row r="34" spans="1:11" ht="36" customHeight="1">
      <c r="A34" s="19">
        <f t="shared" si="1"/>
        <v>25</v>
      </c>
      <c r="B34" s="23" t="s">
        <v>173</v>
      </c>
      <c r="C34" s="20" t="s">
        <v>174</v>
      </c>
      <c r="D34" s="24">
        <v>4441.8100000000004</v>
      </c>
      <c r="F34" s="6"/>
    </row>
    <row r="35" spans="1:11" ht="17.399999999999999" customHeight="1">
      <c r="A35" s="19">
        <f t="shared" si="1"/>
        <v>26</v>
      </c>
      <c r="B35" s="23" t="s">
        <v>209</v>
      </c>
      <c r="C35" s="20" t="s">
        <v>210</v>
      </c>
      <c r="D35" s="24">
        <v>78223.11</v>
      </c>
      <c r="F35" s="6"/>
    </row>
    <row r="36" spans="1:11" ht="18.600000000000001" customHeight="1">
      <c r="A36" s="19">
        <f t="shared" si="1"/>
        <v>27</v>
      </c>
      <c r="B36" s="23" t="s">
        <v>211</v>
      </c>
      <c r="C36" s="20" t="s">
        <v>212</v>
      </c>
      <c r="D36" s="24">
        <v>9382.44</v>
      </c>
      <c r="F36" s="6"/>
    </row>
    <row r="37" spans="1:11" ht="18" customHeight="1">
      <c r="A37" s="19">
        <f t="shared" si="1"/>
        <v>28</v>
      </c>
      <c r="B37" s="23" t="s">
        <v>181</v>
      </c>
      <c r="C37" s="23" t="s">
        <v>182</v>
      </c>
      <c r="D37" s="24">
        <f>D38+D39+D40</f>
        <v>51727.82</v>
      </c>
    </row>
    <row r="38" spans="1:11" ht="20.25" customHeight="1">
      <c r="A38" s="19">
        <f t="shared" si="1"/>
        <v>29</v>
      </c>
      <c r="B38" s="23" t="s">
        <v>175</v>
      </c>
      <c r="C38" s="20" t="s">
        <v>176</v>
      </c>
      <c r="D38" s="22">
        <v>51727.82</v>
      </c>
    </row>
    <row r="39" spans="1:11" ht="18.75" customHeight="1">
      <c r="A39" s="19">
        <f t="shared" si="1"/>
        <v>30</v>
      </c>
      <c r="B39" s="20" t="s">
        <v>177</v>
      </c>
      <c r="C39" s="20" t="s">
        <v>178</v>
      </c>
      <c r="D39" s="22">
        <v>0</v>
      </c>
    </row>
    <row r="40" spans="1:11" ht="15.75" customHeight="1">
      <c r="A40" s="19">
        <f t="shared" si="1"/>
        <v>31</v>
      </c>
      <c r="B40" s="20" t="s">
        <v>179</v>
      </c>
      <c r="C40" s="20" t="s">
        <v>180</v>
      </c>
      <c r="D40" s="22">
        <v>0</v>
      </c>
      <c r="K40" s="6"/>
    </row>
    <row r="41" spans="1:11" ht="17.25" customHeight="1">
      <c r="A41" s="19">
        <f t="shared" si="0"/>
        <v>32</v>
      </c>
      <c r="B41" s="26" t="s">
        <v>23</v>
      </c>
      <c r="C41" s="20"/>
      <c r="D41" s="27">
        <f>D10+D11+D12+D13+D24+D25+D26+D27+D28+D30+D31+D32+D34+D37+D29+D35+D36+D33</f>
        <v>821771.11</v>
      </c>
      <c r="F41" s="6"/>
    </row>
    <row r="42" spans="1:11" ht="16.5" customHeight="1">
      <c r="A42" s="19">
        <f t="shared" si="0"/>
        <v>33</v>
      </c>
      <c r="B42" s="26" t="s">
        <v>234</v>
      </c>
      <c r="C42" s="26"/>
      <c r="D42" s="28">
        <v>23651.55</v>
      </c>
      <c r="F42" s="6"/>
    </row>
    <row r="43" spans="1:11" ht="16.8">
      <c r="A43" s="19">
        <f t="shared" si="0"/>
        <v>34</v>
      </c>
      <c r="B43" s="26" t="s">
        <v>131</v>
      </c>
      <c r="C43" s="20"/>
      <c r="D43" s="27">
        <f>D57+D63+D79+D83+D89+D139+D152+D218+D227+D232+D239+D249+D252+D237</f>
        <v>845422.66</v>
      </c>
      <c r="F43" s="7"/>
    </row>
    <row r="44" spans="1:11" ht="16.8">
      <c r="A44" s="19">
        <f t="shared" si="0"/>
        <v>35</v>
      </c>
      <c r="B44" s="26" t="s">
        <v>27</v>
      </c>
      <c r="C44" s="26">
        <v>10</v>
      </c>
      <c r="D44" s="27">
        <f>D59+D66+D156+D162+D167+D172+D178+D183+D188+D194+D199+D203+D220+D85</f>
        <v>235849</v>
      </c>
      <c r="F44" s="6"/>
      <c r="G44" s="6"/>
    </row>
    <row r="45" spans="1:11" ht="16.8">
      <c r="A45" s="19">
        <f t="shared" si="0"/>
        <v>36</v>
      </c>
      <c r="B45" s="26" t="s">
        <v>28</v>
      </c>
      <c r="C45" s="26">
        <v>20</v>
      </c>
      <c r="D45" s="27">
        <f>D60+D67+D70+D74+D76+D81+D88+D92+D96+D100+D103+D108+D112+D116+D121+D125+D129+D133+D157+D163+D168+D173+D179+D184+D189+D195+D200+D204+D221+D241+D86+D233</f>
        <v>122664</v>
      </c>
      <c r="F45" s="6"/>
      <c r="G45" s="6"/>
    </row>
    <row r="46" spans="1:11" ht="16.8">
      <c r="A46" s="19">
        <f t="shared" si="0"/>
        <v>37</v>
      </c>
      <c r="B46" s="26" t="s">
        <v>133</v>
      </c>
      <c r="C46" s="26">
        <v>30</v>
      </c>
      <c r="D46" s="27">
        <f>D252</f>
        <v>28400</v>
      </c>
    </row>
    <row r="47" spans="1:11" ht="16.8">
      <c r="A47" s="19">
        <f t="shared" si="0"/>
        <v>38</v>
      </c>
      <c r="B47" s="26" t="s">
        <v>183</v>
      </c>
      <c r="C47" s="26">
        <v>50</v>
      </c>
      <c r="D47" s="27">
        <f>D78</f>
        <v>1000</v>
      </c>
      <c r="G47" s="6"/>
    </row>
    <row r="48" spans="1:11" ht="16.8">
      <c r="A48" s="19">
        <f t="shared" si="0"/>
        <v>39</v>
      </c>
      <c r="B48" s="29" t="s">
        <v>106</v>
      </c>
      <c r="C48" s="30" t="s">
        <v>121</v>
      </c>
      <c r="D48" s="27">
        <f>D222+D142</f>
        <v>17571</v>
      </c>
    </row>
    <row r="49" spans="1:7" ht="16.8">
      <c r="A49" s="19">
        <f t="shared" si="0"/>
        <v>40</v>
      </c>
      <c r="B49" s="29" t="s">
        <v>106</v>
      </c>
      <c r="C49" s="30" t="s">
        <v>122</v>
      </c>
      <c r="D49" s="27">
        <f>D141</f>
        <v>1761</v>
      </c>
      <c r="G49" s="6"/>
    </row>
    <row r="50" spans="1:7" ht="16.8">
      <c r="A50" s="19">
        <f t="shared" si="0"/>
        <v>41</v>
      </c>
      <c r="B50" s="26" t="s">
        <v>117</v>
      </c>
      <c r="C50" s="30" t="s">
        <v>120</v>
      </c>
      <c r="D50" s="27">
        <f>D71+D228+D238</f>
        <v>16808.04</v>
      </c>
    </row>
    <row r="51" spans="1:7" ht="16.8">
      <c r="A51" s="19">
        <f t="shared" si="0"/>
        <v>42</v>
      </c>
      <c r="B51" s="26" t="s">
        <v>117</v>
      </c>
      <c r="C51" s="30" t="s">
        <v>241</v>
      </c>
      <c r="D51" s="27">
        <f>D231+D236</f>
        <v>1075</v>
      </c>
    </row>
    <row r="52" spans="1:7" ht="16.8">
      <c r="A52" s="19">
        <f t="shared" si="0"/>
        <v>43</v>
      </c>
      <c r="B52" s="26" t="s">
        <v>58</v>
      </c>
      <c r="C52" s="26">
        <v>57</v>
      </c>
      <c r="D52" s="27">
        <f>D93+D97+D101+D104+D109+D113+D117+D122+D126+D130+D135</f>
        <v>24120</v>
      </c>
    </row>
    <row r="53" spans="1:7" ht="16.8">
      <c r="A53" s="19">
        <f t="shared" si="0"/>
        <v>44</v>
      </c>
      <c r="B53" s="26" t="s">
        <v>86</v>
      </c>
      <c r="C53" s="26">
        <v>59</v>
      </c>
      <c r="D53" s="27">
        <f>D61+D158+D164+D174+D190+D207+D223+D209+D212+D214+D216+D72</f>
        <v>39873</v>
      </c>
    </row>
    <row r="54" spans="1:7" ht="16.8">
      <c r="A54" s="19">
        <f t="shared" si="0"/>
        <v>45</v>
      </c>
      <c r="B54" s="26" t="s">
        <v>29</v>
      </c>
      <c r="C54" s="26">
        <v>70</v>
      </c>
      <c r="D54" s="27">
        <f>D62+D77+D94+D169+D224+D229+D242+D105+D114+D118+D127+D159+D180+D185+D191+D196+D68+D175+D110+D82+D98+D123+D131+D151+D234+D235</f>
        <v>115987.51</v>
      </c>
      <c r="F54" s="6"/>
    </row>
    <row r="55" spans="1:7" ht="16.8">
      <c r="A55" s="19">
        <f t="shared" si="0"/>
        <v>46</v>
      </c>
      <c r="B55" s="26" t="s">
        <v>239</v>
      </c>
      <c r="C55" s="26">
        <v>60</v>
      </c>
      <c r="D55" s="27">
        <f>D137+D138+D147+D148+D149+D150+D225+D226+D251</f>
        <v>99003.840000000011</v>
      </c>
      <c r="F55" s="6"/>
    </row>
    <row r="56" spans="1:7" ht="16.8">
      <c r="A56" s="19">
        <f t="shared" si="0"/>
        <v>47</v>
      </c>
      <c r="B56" s="26" t="s">
        <v>129</v>
      </c>
      <c r="C56" s="26">
        <v>58</v>
      </c>
      <c r="D56" s="27">
        <f>D106+D119+D136+D143+D144+D145+D146+D217+D230+D243+D244+D245+D246+D247+D248+D250</f>
        <v>141310.27000000002</v>
      </c>
    </row>
    <row r="57" spans="1:7" ht="16.8">
      <c r="A57" s="19">
        <f t="shared" si="0"/>
        <v>48</v>
      </c>
      <c r="B57" s="26" t="s">
        <v>24</v>
      </c>
      <c r="C57" s="26" t="s">
        <v>25</v>
      </c>
      <c r="D57" s="28">
        <f>D58</f>
        <v>92984</v>
      </c>
    </row>
    <row r="58" spans="1:7" ht="16.8">
      <c r="A58" s="19">
        <f t="shared" si="0"/>
        <v>49</v>
      </c>
      <c r="B58" s="26" t="s">
        <v>26</v>
      </c>
      <c r="C58" s="26" t="s">
        <v>25</v>
      </c>
      <c r="D58" s="28">
        <f>D59+D60+D61+D62</f>
        <v>92984</v>
      </c>
    </row>
    <row r="59" spans="1:7" ht="16.8">
      <c r="A59" s="19">
        <f t="shared" si="0"/>
        <v>50</v>
      </c>
      <c r="B59" s="20" t="s">
        <v>27</v>
      </c>
      <c r="C59" s="20" t="s">
        <v>165</v>
      </c>
      <c r="D59" s="24">
        <v>51100</v>
      </c>
    </row>
    <row r="60" spans="1:7" ht="16.8">
      <c r="A60" s="19">
        <f t="shared" si="0"/>
        <v>51</v>
      </c>
      <c r="B60" s="20" t="s">
        <v>28</v>
      </c>
      <c r="C60" s="20" t="s">
        <v>164</v>
      </c>
      <c r="D60" s="24">
        <v>27834</v>
      </c>
    </row>
    <row r="61" spans="1:7" ht="18.600000000000001" customHeight="1">
      <c r="A61" s="19">
        <f t="shared" si="0"/>
        <v>52</v>
      </c>
      <c r="B61" s="23" t="s">
        <v>143</v>
      </c>
      <c r="C61" s="20" t="s">
        <v>166</v>
      </c>
      <c r="D61" s="24">
        <v>550</v>
      </c>
    </row>
    <row r="62" spans="1:7" ht="16.8">
      <c r="A62" s="19">
        <f t="shared" si="0"/>
        <v>53</v>
      </c>
      <c r="B62" s="20" t="s">
        <v>29</v>
      </c>
      <c r="C62" s="20" t="s">
        <v>167</v>
      </c>
      <c r="D62" s="24">
        <v>13500</v>
      </c>
    </row>
    <row r="63" spans="1:7" ht="20.25" customHeight="1">
      <c r="A63" s="19">
        <f t="shared" si="0"/>
        <v>54</v>
      </c>
      <c r="B63" s="29" t="s">
        <v>30</v>
      </c>
      <c r="C63" s="26" t="s">
        <v>31</v>
      </c>
      <c r="D63" s="27">
        <f>D64+D69+D73+D75+D78</f>
        <v>14723</v>
      </c>
      <c r="F63" s="6"/>
    </row>
    <row r="64" spans="1:7" ht="20.399999999999999" customHeight="1">
      <c r="A64" s="19">
        <f t="shared" si="0"/>
        <v>55</v>
      </c>
      <c r="B64" s="29" t="s">
        <v>32</v>
      </c>
      <c r="C64" s="26" t="s">
        <v>33</v>
      </c>
      <c r="D64" s="27">
        <f>D65</f>
        <v>6551</v>
      </c>
    </row>
    <row r="65" spans="1:4" ht="19.8" customHeight="1">
      <c r="A65" s="19">
        <f t="shared" si="0"/>
        <v>56</v>
      </c>
      <c r="B65" s="23" t="s">
        <v>34</v>
      </c>
      <c r="C65" s="20" t="s">
        <v>35</v>
      </c>
      <c r="D65" s="22">
        <f>D66+D67+D68</f>
        <v>6551</v>
      </c>
    </row>
    <row r="66" spans="1:4" ht="16.8">
      <c r="A66" s="19">
        <f t="shared" si="0"/>
        <v>57</v>
      </c>
      <c r="B66" s="20" t="s">
        <v>36</v>
      </c>
      <c r="C66" s="20" t="s">
        <v>37</v>
      </c>
      <c r="D66" s="22">
        <v>5785</v>
      </c>
    </row>
    <row r="67" spans="1:4" ht="16.8">
      <c r="A67" s="19">
        <f t="shared" si="0"/>
        <v>58</v>
      </c>
      <c r="B67" s="20" t="s">
        <v>28</v>
      </c>
      <c r="C67" s="20" t="s">
        <v>38</v>
      </c>
      <c r="D67" s="22">
        <v>766</v>
      </c>
    </row>
    <row r="68" spans="1:4" ht="16.8">
      <c r="A68" s="19">
        <f t="shared" si="0"/>
        <v>59</v>
      </c>
      <c r="B68" s="20" t="s">
        <v>29</v>
      </c>
      <c r="C68" s="20" t="s">
        <v>42</v>
      </c>
      <c r="D68" s="22">
        <v>0</v>
      </c>
    </row>
    <row r="69" spans="1:4" ht="16.8">
      <c r="A69" s="19">
        <f t="shared" si="0"/>
        <v>60</v>
      </c>
      <c r="B69" s="26" t="s">
        <v>43</v>
      </c>
      <c r="C69" s="26" t="s">
        <v>33</v>
      </c>
      <c r="D69" s="27">
        <f>D70+D71+D72</f>
        <v>7090</v>
      </c>
    </row>
    <row r="70" spans="1:4" ht="17.399999999999999" customHeight="1">
      <c r="A70" s="19">
        <f t="shared" si="0"/>
        <v>61</v>
      </c>
      <c r="B70" s="20" t="s">
        <v>28</v>
      </c>
      <c r="C70" s="20" t="s">
        <v>41</v>
      </c>
      <c r="D70" s="24">
        <v>1000</v>
      </c>
    </row>
    <row r="71" spans="1:4" ht="16.8">
      <c r="A71" s="19">
        <f t="shared" si="0"/>
        <v>62</v>
      </c>
      <c r="B71" s="20" t="s">
        <v>114</v>
      </c>
      <c r="C71" s="20" t="s">
        <v>118</v>
      </c>
      <c r="D71" s="24">
        <v>90</v>
      </c>
    </row>
    <row r="72" spans="1:4" ht="16.8">
      <c r="A72" s="19">
        <f t="shared" si="0"/>
        <v>63</v>
      </c>
      <c r="B72" s="20" t="s">
        <v>255</v>
      </c>
      <c r="C72" s="20" t="s">
        <v>215</v>
      </c>
      <c r="D72" s="24">
        <v>6000</v>
      </c>
    </row>
    <row r="73" spans="1:4" ht="16.8">
      <c r="A73" s="19">
        <f t="shared" si="0"/>
        <v>64</v>
      </c>
      <c r="B73" s="26" t="s">
        <v>124</v>
      </c>
      <c r="C73" s="26" t="s">
        <v>31</v>
      </c>
      <c r="D73" s="28">
        <f>D74</f>
        <v>22</v>
      </c>
    </row>
    <row r="74" spans="1:4" ht="16.8">
      <c r="A74" s="19">
        <f t="shared" si="0"/>
        <v>65</v>
      </c>
      <c r="B74" s="20" t="s">
        <v>40</v>
      </c>
      <c r="C74" s="20" t="s">
        <v>41</v>
      </c>
      <c r="D74" s="24">
        <v>22</v>
      </c>
    </row>
    <row r="75" spans="1:4" ht="16.8">
      <c r="A75" s="19">
        <f t="shared" si="0"/>
        <v>66</v>
      </c>
      <c r="B75" s="26" t="s">
        <v>138</v>
      </c>
      <c r="C75" s="26" t="s">
        <v>31</v>
      </c>
      <c r="D75" s="28">
        <f>D76+D77</f>
        <v>60</v>
      </c>
    </row>
    <row r="76" spans="1:4" ht="16.8">
      <c r="A76" s="19">
        <f t="shared" si="0"/>
        <v>67</v>
      </c>
      <c r="B76" s="20" t="s">
        <v>40</v>
      </c>
      <c r="C76" s="20" t="s">
        <v>41</v>
      </c>
      <c r="D76" s="24">
        <v>60</v>
      </c>
    </row>
    <row r="77" spans="1:4" ht="16.8">
      <c r="A77" s="19">
        <f t="shared" si="0"/>
        <v>68</v>
      </c>
      <c r="B77" s="20" t="s">
        <v>29</v>
      </c>
      <c r="C77" s="20" t="s">
        <v>42</v>
      </c>
      <c r="D77" s="24">
        <v>0</v>
      </c>
    </row>
    <row r="78" spans="1:4" ht="16.8">
      <c r="A78" s="19">
        <f t="shared" si="0"/>
        <v>69</v>
      </c>
      <c r="B78" s="26" t="s">
        <v>183</v>
      </c>
      <c r="C78" s="26" t="s">
        <v>31</v>
      </c>
      <c r="D78" s="28">
        <v>1000</v>
      </c>
    </row>
    <row r="79" spans="1:4" ht="16.8">
      <c r="A79" s="19">
        <f t="shared" si="0"/>
        <v>70</v>
      </c>
      <c r="B79" s="26" t="s">
        <v>44</v>
      </c>
      <c r="C79" s="26" t="s">
        <v>45</v>
      </c>
      <c r="D79" s="28">
        <f>D80</f>
        <v>685</v>
      </c>
    </row>
    <row r="80" spans="1:4" ht="16.8">
      <c r="A80" s="19">
        <f t="shared" si="0"/>
        <v>71</v>
      </c>
      <c r="B80" s="26" t="s">
        <v>46</v>
      </c>
      <c r="C80" s="26" t="s">
        <v>45</v>
      </c>
      <c r="D80" s="28">
        <f>D81+D82</f>
        <v>685</v>
      </c>
    </row>
    <row r="81" spans="1:9" ht="16.8">
      <c r="A81" s="19">
        <f t="shared" si="0"/>
        <v>72</v>
      </c>
      <c r="B81" s="20" t="s">
        <v>28</v>
      </c>
      <c r="C81" s="20" t="s">
        <v>47</v>
      </c>
      <c r="D81" s="24">
        <v>565</v>
      </c>
    </row>
    <row r="82" spans="1:9" ht="16.8">
      <c r="A82" s="19">
        <f t="shared" ref="A82:A89" si="2">A81+1</f>
        <v>73</v>
      </c>
      <c r="B82" s="20" t="s">
        <v>29</v>
      </c>
      <c r="C82" s="20" t="s">
        <v>236</v>
      </c>
      <c r="D82" s="24">
        <v>120</v>
      </c>
    </row>
    <row r="83" spans="1:9" ht="18.600000000000001" customHeight="1">
      <c r="A83" s="19">
        <f t="shared" si="2"/>
        <v>74</v>
      </c>
      <c r="B83" s="29" t="s">
        <v>101</v>
      </c>
      <c r="C83" s="26" t="s">
        <v>48</v>
      </c>
      <c r="D83" s="28">
        <f>D87+D84</f>
        <v>4797</v>
      </c>
      <c r="F83" s="6"/>
    </row>
    <row r="84" spans="1:9" ht="16.8">
      <c r="A84" s="19">
        <f t="shared" si="2"/>
        <v>75</v>
      </c>
      <c r="B84" s="26" t="s">
        <v>39</v>
      </c>
      <c r="C84" s="26" t="s">
        <v>238</v>
      </c>
      <c r="D84" s="27">
        <f>D85+D86</f>
        <v>4745</v>
      </c>
    </row>
    <row r="85" spans="1:9" ht="16.8">
      <c r="A85" s="19">
        <f t="shared" si="2"/>
        <v>76</v>
      </c>
      <c r="B85" s="20" t="s">
        <v>36</v>
      </c>
      <c r="C85" s="20" t="s">
        <v>237</v>
      </c>
      <c r="D85" s="22">
        <v>3245</v>
      </c>
    </row>
    <row r="86" spans="1:9" ht="16.8">
      <c r="A86" s="19">
        <f t="shared" si="2"/>
        <v>77</v>
      </c>
      <c r="B86" s="20" t="s">
        <v>40</v>
      </c>
      <c r="C86" s="20" t="s">
        <v>50</v>
      </c>
      <c r="D86" s="22">
        <v>1500</v>
      </c>
    </row>
    <row r="87" spans="1:9" ht="16.8">
      <c r="A87" s="19">
        <f t="shared" si="2"/>
        <v>78</v>
      </c>
      <c r="B87" s="29" t="s">
        <v>49</v>
      </c>
      <c r="C87" s="26" t="s">
        <v>48</v>
      </c>
      <c r="D87" s="28">
        <f>D88</f>
        <v>52</v>
      </c>
    </row>
    <row r="88" spans="1:9" ht="16.8">
      <c r="A88" s="19">
        <f t="shared" si="2"/>
        <v>79</v>
      </c>
      <c r="B88" s="20" t="s">
        <v>28</v>
      </c>
      <c r="C88" s="20" t="s">
        <v>50</v>
      </c>
      <c r="D88" s="24">
        <v>52</v>
      </c>
      <c r="F88" s="6"/>
      <c r="G88" s="6"/>
      <c r="H88" s="6"/>
      <c r="I88" s="6"/>
    </row>
    <row r="89" spans="1:9" ht="16.8">
      <c r="A89" s="19">
        <f t="shared" si="2"/>
        <v>80</v>
      </c>
      <c r="B89" s="26" t="s">
        <v>51</v>
      </c>
      <c r="C89" s="26" t="s">
        <v>52</v>
      </c>
      <c r="D89" s="28">
        <f>D90+D134+D136+D137+D138</f>
        <v>81791.709999999992</v>
      </c>
      <c r="F89" s="6"/>
    </row>
    <row r="90" spans="1:9" ht="16.8">
      <c r="A90" s="19">
        <f t="shared" ref="A90:A93" si="3">A89+1</f>
        <v>81</v>
      </c>
      <c r="B90" s="26" t="s">
        <v>115</v>
      </c>
      <c r="C90" s="26" t="s">
        <v>52</v>
      </c>
      <c r="D90" s="28">
        <f>D91+D95+D99+D102+D107+D111+D115+D120+D124+D128+D132</f>
        <v>18267.7</v>
      </c>
      <c r="F90" s="6"/>
    </row>
    <row r="91" spans="1:9" ht="16.2" customHeight="1">
      <c r="A91" s="19">
        <f t="shared" si="3"/>
        <v>82</v>
      </c>
      <c r="B91" s="29" t="s">
        <v>109</v>
      </c>
      <c r="C91" s="26" t="s">
        <v>53</v>
      </c>
      <c r="D91" s="28">
        <f>D92+D93+D94</f>
        <v>2500</v>
      </c>
      <c r="F91" s="6"/>
    </row>
    <row r="92" spans="1:9" ht="16.8">
      <c r="A92" s="19">
        <f t="shared" si="3"/>
        <v>83</v>
      </c>
      <c r="B92" s="20" t="s">
        <v>28</v>
      </c>
      <c r="C92" s="20" t="s">
        <v>54</v>
      </c>
      <c r="D92" s="24">
        <v>1500</v>
      </c>
      <c r="F92" s="6"/>
      <c r="G92" s="6"/>
      <c r="H92" s="6"/>
    </row>
    <row r="93" spans="1:9" ht="16.8">
      <c r="A93" s="19">
        <f t="shared" si="3"/>
        <v>84</v>
      </c>
      <c r="B93" s="20" t="s">
        <v>132</v>
      </c>
      <c r="C93" s="31" t="s">
        <v>59</v>
      </c>
      <c r="D93" s="24">
        <v>1000</v>
      </c>
      <c r="H93" s="6"/>
    </row>
    <row r="94" spans="1:9" ht="16.8">
      <c r="A94" s="19">
        <f t="shared" ref="A94:A156" si="4">A93+1</f>
        <v>85</v>
      </c>
      <c r="B94" s="20" t="s">
        <v>29</v>
      </c>
      <c r="C94" s="20" t="s">
        <v>104</v>
      </c>
      <c r="D94" s="24">
        <v>0</v>
      </c>
      <c r="F94" s="6"/>
      <c r="G94" s="6"/>
      <c r="H94" s="6"/>
    </row>
    <row r="95" spans="1:9" ht="33.6">
      <c r="A95" s="19">
        <f t="shared" si="4"/>
        <v>86</v>
      </c>
      <c r="B95" s="29" t="s">
        <v>108</v>
      </c>
      <c r="C95" s="26" t="s">
        <v>52</v>
      </c>
      <c r="D95" s="28">
        <f>D96+D97+D98</f>
        <v>1496</v>
      </c>
      <c r="H95" s="6"/>
    </row>
    <row r="96" spans="1:9" ht="16.8">
      <c r="A96" s="19">
        <f t="shared" si="4"/>
        <v>87</v>
      </c>
      <c r="B96" s="20" t="s">
        <v>55</v>
      </c>
      <c r="C96" s="20" t="s">
        <v>54</v>
      </c>
      <c r="D96" s="24">
        <v>700</v>
      </c>
    </row>
    <row r="97" spans="1:8" ht="16.8">
      <c r="A97" s="19">
        <f t="shared" si="4"/>
        <v>88</v>
      </c>
      <c r="B97" s="20" t="s">
        <v>132</v>
      </c>
      <c r="C97" s="31" t="s">
        <v>59</v>
      </c>
      <c r="D97" s="24">
        <v>641</v>
      </c>
      <c r="H97" s="6"/>
    </row>
    <row r="98" spans="1:8" ht="16.8">
      <c r="A98" s="19">
        <f t="shared" si="4"/>
        <v>89</v>
      </c>
      <c r="B98" s="20" t="s">
        <v>29</v>
      </c>
      <c r="C98" s="20" t="s">
        <v>104</v>
      </c>
      <c r="D98" s="24">
        <v>155</v>
      </c>
      <c r="H98" s="6"/>
    </row>
    <row r="99" spans="1:8" ht="16.8">
      <c r="A99" s="19">
        <f t="shared" si="4"/>
        <v>90</v>
      </c>
      <c r="B99" s="29" t="s">
        <v>110</v>
      </c>
      <c r="C99" s="26" t="s">
        <v>52</v>
      </c>
      <c r="D99" s="28">
        <f>D100+D101</f>
        <v>2630</v>
      </c>
    </row>
    <row r="100" spans="1:8" ht="16.8">
      <c r="A100" s="19">
        <f t="shared" si="4"/>
        <v>91</v>
      </c>
      <c r="B100" s="20" t="s">
        <v>28</v>
      </c>
      <c r="C100" s="20" t="s">
        <v>54</v>
      </c>
      <c r="D100" s="24">
        <v>1500</v>
      </c>
    </row>
    <row r="101" spans="1:8" ht="16.8">
      <c r="A101" s="19">
        <f t="shared" si="4"/>
        <v>92</v>
      </c>
      <c r="B101" s="20" t="s">
        <v>132</v>
      </c>
      <c r="C101" s="31" t="s">
        <v>59</v>
      </c>
      <c r="D101" s="24">
        <v>1130</v>
      </c>
    </row>
    <row r="102" spans="1:8" ht="16.8">
      <c r="A102" s="19">
        <f t="shared" si="4"/>
        <v>93</v>
      </c>
      <c r="B102" s="29" t="s">
        <v>148</v>
      </c>
      <c r="C102" s="26" t="s">
        <v>52</v>
      </c>
      <c r="D102" s="28">
        <f>D103+D104+D105+D106</f>
        <v>2722.7</v>
      </c>
    </row>
    <row r="103" spans="1:8" ht="16.8">
      <c r="A103" s="19">
        <f t="shared" si="4"/>
        <v>94</v>
      </c>
      <c r="B103" s="20" t="s">
        <v>28</v>
      </c>
      <c r="C103" s="20" t="s">
        <v>54</v>
      </c>
      <c r="D103" s="24">
        <v>1664</v>
      </c>
    </row>
    <row r="104" spans="1:8" ht="16.8">
      <c r="A104" s="19">
        <f t="shared" si="4"/>
        <v>95</v>
      </c>
      <c r="B104" s="20" t="s">
        <v>132</v>
      </c>
      <c r="C104" s="31" t="s">
        <v>59</v>
      </c>
      <c r="D104" s="24">
        <v>1000</v>
      </c>
    </row>
    <row r="105" spans="1:8" ht="16.8">
      <c r="A105" s="19">
        <f t="shared" si="4"/>
        <v>96</v>
      </c>
      <c r="B105" s="20" t="s">
        <v>29</v>
      </c>
      <c r="C105" s="20" t="s">
        <v>104</v>
      </c>
      <c r="D105" s="24">
        <v>58.7</v>
      </c>
    </row>
    <row r="106" spans="1:8" ht="16.8">
      <c r="A106" s="19">
        <f t="shared" si="4"/>
        <v>97</v>
      </c>
      <c r="B106" s="20" t="s">
        <v>197</v>
      </c>
      <c r="C106" s="20" t="s">
        <v>147</v>
      </c>
      <c r="D106" s="24">
        <v>0</v>
      </c>
    </row>
    <row r="107" spans="1:8" ht="18" customHeight="1">
      <c r="A107" s="19">
        <f t="shared" si="4"/>
        <v>98</v>
      </c>
      <c r="B107" s="29" t="s">
        <v>56</v>
      </c>
      <c r="C107" s="26" t="s">
        <v>52</v>
      </c>
      <c r="D107" s="28">
        <f>D108+D109+D110</f>
        <v>1847</v>
      </c>
    </row>
    <row r="108" spans="1:8" ht="16.8">
      <c r="A108" s="19">
        <f t="shared" si="4"/>
        <v>99</v>
      </c>
      <c r="B108" s="20" t="s">
        <v>28</v>
      </c>
      <c r="C108" s="20" t="s">
        <v>54</v>
      </c>
      <c r="D108" s="24">
        <v>650</v>
      </c>
    </row>
    <row r="109" spans="1:8" ht="16.8">
      <c r="A109" s="19">
        <f t="shared" si="4"/>
        <v>100</v>
      </c>
      <c r="B109" s="20" t="s">
        <v>132</v>
      </c>
      <c r="C109" s="31" t="s">
        <v>59</v>
      </c>
      <c r="D109" s="24">
        <v>1130</v>
      </c>
    </row>
    <row r="110" spans="1:8" ht="16.8">
      <c r="A110" s="19">
        <f t="shared" si="4"/>
        <v>101</v>
      </c>
      <c r="B110" s="20" t="s">
        <v>29</v>
      </c>
      <c r="C110" s="20" t="s">
        <v>104</v>
      </c>
      <c r="D110" s="24">
        <v>67</v>
      </c>
    </row>
    <row r="111" spans="1:8" ht="16.8">
      <c r="A111" s="19">
        <f t="shared" si="4"/>
        <v>102</v>
      </c>
      <c r="B111" s="29" t="s">
        <v>111</v>
      </c>
      <c r="C111" s="26" t="s">
        <v>52</v>
      </c>
      <c r="D111" s="27">
        <f>D112+D113+D114</f>
        <v>863</v>
      </c>
    </row>
    <row r="112" spans="1:8" ht="16.8">
      <c r="A112" s="19">
        <f t="shared" si="4"/>
        <v>103</v>
      </c>
      <c r="B112" s="20" t="s">
        <v>28</v>
      </c>
      <c r="C112" s="20" t="s">
        <v>54</v>
      </c>
      <c r="D112" s="22">
        <v>460</v>
      </c>
    </row>
    <row r="113" spans="1:4" ht="16.8">
      <c r="A113" s="19">
        <f t="shared" si="4"/>
        <v>104</v>
      </c>
      <c r="B113" s="20" t="s">
        <v>132</v>
      </c>
      <c r="C113" s="31" t="s">
        <v>59</v>
      </c>
      <c r="D113" s="22">
        <v>358</v>
      </c>
    </row>
    <row r="114" spans="1:4" ht="16.8">
      <c r="A114" s="19">
        <f t="shared" si="4"/>
        <v>105</v>
      </c>
      <c r="B114" s="20" t="s">
        <v>29</v>
      </c>
      <c r="C114" s="20" t="s">
        <v>104</v>
      </c>
      <c r="D114" s="22">
        <v>45</v>
      </c>
    </row>
    <row r="115" spans="1:4" ht="16.8">
      <c r="A115" s="19">
        <f t="shared" si="4"/>
        <v>106</v>
      </c>
      <c r="B115" s="26" t="s">
        <v>149</v>
      </c>
      <c r="C115" s="26" t="s">
        <v>52</v>
      </c>
      <c r="D115" s="27">
        <f>D116+D117+D119+D118</f>
        <v>2220</v>
      </c>
    </row>
    <row r="116" spans="1:4" ht="16.8">
      <c r="A116" s="19">
        <f t="shared" si="4"/>
        <v>107</v>
      </c>
      <c r="B116" s="20" t="s">
        <v>28</v>
      </c>
      <c r="C116" s="20" t="s">
        <v>54</v>
      </c>
      <c r="D116" s="22">
        <v>1100</v>
      </c>
    </row>
    <row r="117" spans="1:4" ht="16.8">
      <c r="A117" s="19">
        <f t="shared" si="4"/>
        <v>108</v>
      </c>
      <c r="B117" s="20" t="s">
        <v>132</v>
      </c>
      <c r="C117" s="31" t="s">
        <v>59</v>
      </c>
      <c r="D117" s="22">
        <v>890</v>
      </c>
    </row>
    <row r="118" spans="1:4" ht="16.8">
      <c r="A118" s="19">
        <f t="shared" si="4"/>
        <v>109</v>
      </c>
      <c r="B118" s="20" t="s">
        <v>29</v>
      </c>
      <c r="C118" s="20" t="s">
        <v>104</v>
      </c>
      <c r="D118" s="22">
        <v>230</v>
      </c>
    </row>
    <row r="119" spans="1:4" ht="16.8">
      <c r="A119" s="19">
        <f t="shared" si="4"/>
        <v>110</v>
      </c>
      <c r="B119" s="20" t="s">
        <v>197</v>
      </c>
      <c r="C119" s="20" t="s">
        <v>147</v>
      </c>
      <c r="D119" s="22">
        <v>0</v>
      </c>
    </row>
    <row r="120" spans="1:4" ht="16.8">
      <c r="A120" s="19">
        <f t="shared" si="4"/>
        <v>111</v>
      </c>
      <c r="B120" s="29" t="s">
        <v>196</v>
      </c>
      <c r="C120" s="26" t="s">
        <v>52</v>
      </c>
      <c r="D120" s="27">
        <f>D121+D122+D123</f>
        <v>1845</v>
      </c>
    </row>
    <row r="121" spans="1:4" ht="16.8">
      <c r="A121" s="19">
        <f t="shared" si="4"/>
        <v>112</v>
      </c>
      <c r="B121" s="20" t="s">
        <v>28</v>
      </c>
      <c r="C121" s="20" t="s">
        <v>54</v>
      </c>
      <c r="D121" s="22">
        <v>1000</v>
      </c>
    </row>
    <row r="122" spans="1:4" ht="16.8">
      <c r="A122" s="19">
        <f t="shared" si="4"/>
        <v>113</v>
      </c>
      <c r="B122" s="20" t="s">
        <v>132</v>
      </c>
      <c r="C122" s="31" t="s">
        <v>59</v>
      </c>
      <c r="D122" s="22">
        <v>800</v>
      </c>
    </row>
    <row r="123" spans="1:4" ht="16.8">
      <c r="A123" s="19">
        <f t="shared" si="4"/>
        <v>114</v>
      </c>
      <c r="B123" s="20" t="s">
        <v>29</v>
      </c>
      <c r="C123" s="20" t="s">
        <v>104</v>
      </c>
      <c r="D123" s="22">
        <v>45</v>
      </c>
    </row>
    <row r="124" spans="1:4" ht="16.8">
      <c r="A124" s="19">
        <f t="shared" si="4"/>
        <v>115</v>
      </c>
      <c r="B124" s="26" t="s">
        <v>113</v>
      </c>
      <c r="C124" s="26" t="s">
        <v>52</v>
      </c>
      <c r="D124" s="27">
        <f>D125+D126+D127</f>
        <v>541</v>
      </c>
    </row>
    <row r="125" spans="1:4" ht="16.8">
      <c r="A125" s="19">
        <f t="shared" si="4"/>
        <v>116</v>
      </c>
      <c r="B125" s="20" t="s">
        <v>28</v>
      </c>
      <c r="C125" s="20" t="s">
        <v>54</v>
      </c>
      <c r="D125" s="22">
        <v>253</v>
      </c>
    </row>
    <row r="126" spans="1:4" ht="16.8">
      <c r="A126" s="19">
        <f t="shared" si="4"/>
        <v>117</v>
      </c>
      <c r="B126" s="20" t="s">
        <v>132</v>
      </c>
      <c r="C126" s="31" t="s">
        <v>59</v>
      </c>
      <c r="D126" s="22">
        <v>280</v>
      </c>
    </row>
    <row r="127" spans="1:4" ht="16.8">
      <c r="A127" s="19">
        <f t="shared" si="4"/>
        <v>118</v>
      </c>
      <c r="B127" s="20" t="s">
        <v>29</v>
      </c>
      <c r="C127" s="20" t="s">
        <v>104</v>
      </c>
      <c r="D127" s="22">
        <v>8</v>
      </c>
    </row>
    <row r="128" spans="1:4" ht="16.8">
      <c r="A128" s="19">
        <f t="shared" si="4"/>
        <v>119</v>
      </c>
      <c r="B128" s="26" t="s">
        <v>112</v>
      </c>
      <c r="C128" s="26" t="s">
        <v>52</v>
      </c>
      <c r="D128" s="27">
        <f>D129+D130+D131</f>
        <v>1313</v>
      </c>
    </row>
    <row r="129" spans="1:6" ht="16.8">
      <c r="A129" s="19">
        <f t="shared" si="4"/>
        <v>120</v>
      </c>
      <c r="B129" s="20" t="s">
        <v>28</v>
      </c>
      <c r="C129" s="20" t="s">
        <v>54</v>
      </c>
      <c r="D129" s="22">
        <v>793</v>
      </c>
    </row>
    <row r="130" spans="1:6" ht="16.8">
      <c r="A130" s="19">
        <f t="shared" si="4"/>
        <v>121</v>
      </c>
      <c r="B130" s="20" t="s">
        <v>132</v>
      </c>
      <c r="C130" s="31" t="s">
        <v>59</v>
      </c>
      <c r="D130" s="22">
        <v>445</v>
      </c>
    </row>
    <row r="131" spans="1:6" ht="16.8">
      <c r="A131" s="19">
        <f t="shared" si="4"/>
        <v>122</v>
      </c>
      <c r="B131" s="20" t="s">
        <v>29</v>
      </c>
      <c r="C131" s="20" t="s">
        <v>104</v>
      </c>
      <c r="D131" s="22">
        <v>75</v>
      </c>
    </row>
    <row r="132" spans="1:6" ht="24.6" customHeight="1">
      <c r="A132" s="19">
        <f t="shared" si="4"/>
        <v>123</v>
      </c>
      <c r="B132" s="29" t="s">
        <v>57</v>
      </c>
      <c r="C132" s="26" t="s">
        <v>52</v>
      </c>
      <c r="D132" s="27">
        <f>D133</f>
        <v>290</v>
      </c>
    </row>
    <row r="133" spans="1:6" ht="16.8">
      <c r="A133" s="19">
        <f t="shared" si="4"/>
        <v>124</v>
      </c>
      <c r="B133" s="20" t="s">
        <v>28</v>
      </c>
      <c r="C133" s="20" t="s">
        <v>54</v>
      </c>
      <c r="D133" s="22">
        <v>290</v>
      </c>
    </row>
    <row r="134" spans="1:6" ht="16.8">
      <c r="A134" s="19">
        <f t="shared" si="4"/>
        <v>125</v>
      </c>
      <c r="B134" s="26" t="s">
        <v>134</v>
      </c>
      <c r="C134" s="26" t="s">
        <v>52</v>
      </c>
      <c r="D134" s="27">
        <f>D135</f>
        <v>16446</v>
      </c>
    </row>
    <row r="135" spans="1:6" ht="16.8">
      <c r="A135" s="19">
        <f t="shared" si="4"/>
        <v>126</v>
      </c>
      <c r="B135" s="20" t="s">
        <v>58</v>
      </c>
      <c r="C135" s="20" t="s">
        <v>59</v>
      </c>
      <c r="D135" s="22">
        <v>16446</v>
      </c>
    </row>
    <row r="136" spans="1:6" ht="19.2" customHeight="1">
      <c r="A136" s="19">
        <f t="shared" si="4"/>
        <v>127</v>
      </c>
      <c r="B136" s="29" t="s">
        <v>155</v>
      </c>
      <c r="C136" s="26" t="s">
        <v>147</v>
      </c>
      <c r="D136" s="27">
        <v>3164.82</v>
      </c>
    </row>
    <row r="137" spans="1:6" ht="55.8" customHeight="1">
      <c r="A137" s="19">
        <f t="shared" si="4"/>
        <v>128</v>
      </c>
      <c r="B137" s="29" t="s">
        <v>216</v>
      </c>
      <c r="C137" s="26" t="s">
        <v>218</v>
      </c>
      <c r="D137" s="27">
        <v>7471</v>
      </c>
    </row>
    <row r="138" spans="1:6" ht="37.799999999999997" customHeight="1">
      <c r="A138" s="19">
        <f t="shared" si="4"/>
        <v>129</v>
      </c>
      <c r="B138" s="29" t="s">
        <v>217</v>
      </c>
      <c r="C138" s="26" t="s">
        <v>218</v>
      </c>
      <c r="D138" s="27">
        <v>36442.19</v>
      </c>
    </row>
    <row r="139" spans="1:6" ht="19.2" customHeight="1">
      <c r="A139" s="19">
        <f t="shared" si="4"/>
        <v>130</v>
      </c>
      <c r="B139" s="26" t="s">
        <v>60</v>
      </c>
      <c r="C139" s="26" t="s">
        <v>61</v>
      </c>
      <c r="D139" s="27">
        <f>D140+D143+D144+D145+D146+D147+D148+D149+D150+D151</f>
        <v>77135.69</v>
      </c>
      <c r="F139" s="6"/>
    </row>
    <row r="140" spans="1:6" ht="19.2" customHeight="1">
      <c r="A140" s="19">
        <f t="shared" si="4"/>
        <v>131</v>
      </c>
      <c r="B140" s="26" t="s">
        <v>62</v>
      </c>
      <c r="C140" s="26" t="s">
        <v>61</v>
      </c>
      <c r="D140" s="27">
        <f>D141+D142</f>
        <v>2192</v>
      </c>
    </row>
    <row r="141" spans="1:6" ht="16.8">
      <c r="A141" s="19">
        <f t="shared" si="4"/>
        <v>132</v>
      </c>
      <c r="B141" s="20" t="s">
        <v>105</v>
      </c>
      <c r="C141" s="20" t="s">
        <v>116</v>
      </c>
      <c r="D141" s="22">
        <v>1761</v>
      </c>
    </row>
    <row r="142" spans="1:6" ht="16.8">
      <c r="A142" s="19">
        <f t="shared" si="4"/>
        <v>133</v>
      </c>
      <c r="B142" s="20" t="s">
        <v>198</v>
      </c>
      <c r="C142" s="20" t="s">
        <v>199</v>
      </c>
      <c r="D142" s="22">
        <v>431</v>
      </c>
    </row>
    <row r="143" spans="1:6" ht="56.4" customHeight="1">
      <c r="A143" s="19">
        <f t="shared" si="4"/>
        <v>134</v>
      </c>
      <c r="B143" s="29" t="s">
        <v>171</v>
      </c>
      <c r="C143" s="26" t="s">
        <v>163</v>
      </c>
      <c r="D143" s="28">
        <v>9008.7999999999993</v>
      </c>
    </row>
    <row r="144" spans="1:6" ht="40.200000000000003" customHeight="1">
      <c r="A144" s="19">
        <f t="shared" si="4"/>
        <v>135</v>
      </c>
      <c r="B144" s="29" t="s">
        <v>201</v>
      </c>
      <c r="C144" s="26" t="s">
        <v>163</v>
      </c>
      <c r="D144" s="27">
        <v>847.3</v>
      </c>
    </row>
    <row r="145" spans="1:5" ht="38.4" customHeight="1">
      <c r="A145" s="19">
        <f t="shared" si="4"/>
        <v>136</v>
      </c>
      <c r="B145" s="29" t="s">
        <v>193</v>
      </c>
      <c r="C145" s="26" t="s">
        <v>163</v>
      </c>
      <c r="D145" s="27">
        <v>24</v>
      </c>
    </row>
    <row r="146" spans="1:5" ht="34.799999999999997" customHeight="1">
      <c r="A146" s="19">
        <f t="shared" si="4"/>
        <v>137</v>
      </c>
      <c r="B146" s="29" t="s">
        <v>172</v>
      </c>
      <c r="C146" s="26" t="s">
        <v>163</v>
      </c>
      <c r="D146" s="27">
        <v>100</v>
      </c>
    </row>
    <row r="147" spans="1:5" ht="33.6">
      <c r="A147" s="19">
        <f t="shared" si="4"/>
        <v>138</v>
      </c>
      <c r="B147" s="29" t="s">
        <v>219</v>
      </c>
      <c r="C147" s="26" t="s">
        <v>220</v>
      </c>
      <c r="D147" s="27">
        <v>3907</v>
      </c>
    </row>
    <row r="148" spans="1:5" ht="39" customHeight="1">
      <c r="A148" s="19">
        <f t="shared" si="4"/>
        <v>139</v>
      </c>
      <c r="B148" s="29" t="s">
        <v>221</v>
      </c>
      <c r="C148" s="26" t="s">
        <v>220</v>
      </c>
      <c r="D148" s="27">
        <v>4203.0600000000004</v>
      </c>
    </row>
    <row r="149" spans="1:5" ht="55.8" customHeight="1">
      <c r="A149" s="19">
        <f t="shared" si="4"/>
        <v>140</v>
      </c>
      <c r="B149" s="29" t="s">
        <v>222</v>
      </c>
      <c r="C149" s="26" t="s">
        <v>220</v>
      </c>
      <c r="D149" s="27">
        <v>3632</v>
      </c>
    </row>
    <row r="150" spans="1:5" ht="19.8" customHeight="1">
      <c r="A150" s="19">
        <f t="shared" si="4"/>
        <v>141</v>
      </c>
      <c r="B150" s="29" t="s">
        <v>223</v>
      </c>
      <c r="C150" s="26" t="s">
        <v>220</v>
      </c>
      <c r="D150" s="27">
        <v>39658.07</v>
      </c>
    </row>
    <row r="151" spans="1:5" ht="16.8">
      <c r="A151" s="19">
        <f t="shared" si="4"/>
        <v>142</v>
      </c>
      <c r="B151" s="29" t="s">
        <v>249</v>
      </c>
      <c r="C151" s="26" t="s">
        <v>224</v>
      </c>
      <c r="D151" s="27">
        <v>13563.46</v>
      </c>
    </row>
    <row r="152" spans="1:5" ht="16.8">
      <c r="A152" s="19">
        <f t="shared" si="4"/>
        <v>143</v>
      </c>
      <c r="B152" s="29" t="s">
        <v>63</v>
      </c>
      <c r="C152" s="32" t="s">
        <v>64</v>
      </c>
      <c r="D152" s="27">
        <f>D153+D205+D210+D217</f>
        <v>88994</v>
      </c>
    </row>
    <row r="153" spans="1:5" ht="16.8">
      <c r="A153" s="19">
        <f t="shared" si="4"/>
        <v>144</v>
      </c>
      <c r="B153" s="33" t="s">
        <v>65</v>
      </c>
      <c r="C153" s="32" t="s">
        <v>64</v>
      </c>
      <c r="D153" s="27">
        <f>D154+D160+D165+D170+D176+D181+D186+D192+D197+D201</f>
        <v>52685</v>
      </c>
    </row>
    <row r="154" spans="1:5" ht="16.8">
      <c r="A154" s="19">
        <f t="shared" si="4"/>
        <v>145</v>
      </c>
      <c r="B154" s="26" t="s">
        <v>66</v>
      </c>
      <c r="C154" s="32" t="s">
        <v>64</v>
      </c>
      <c r="D154" s="27">
        <f>D155</f>
        <v>20892</v>
      </c>
    </row>
    <row r="155" spans="1:5" ht="18.600000000000001" customHeight="1">
      <c r="A155" s="19">
        <f t="shared" si="4"/>
        <v>146</v>
      </c>
      <c r="B155" s="23" t="s">
        <v>67</v>
      </c>
      <c r="C155" s="20" t="s">
        <v>68</v>
      </c>
      <c r="D155" s="22">
        <f>D156+D157+D158+D159</f>
        <v>20892</v>
      </c>
    </row>
    <row r="156" spans="1:5" ht="16.8">
      <c r="A156" s="19">
        <f t="shared" si="4"/>
        <v>147</v>
      </c>
      <c r="B156" s="20" t="s">
        <v>36</v>
      </c>
      <c r="C156" s="20" t="s">
        <v>69</v>
      </c>
      <c r="D156" s="22">
        <v>19682</v>
      </c>
      <c r="E156" s="8"/>
    </row>
    <row r="157" spans="1:5" ht="16.8">
      <c r="A157" s="19">
        <f t="shared" ref="A157:A164" si="5">A156+1</f>
        <v>148</v>
      </c>
      <c r="B157" s="20" t="s">
        <v>28</v>
      </c>
      <c r="C157" s="20" t="s">
        <v>70</v>
      </c>
      <c r="D157" s="22">
        <v>1000</v>
      </c>
    </row>
    <row r="158" spans="1:5" ht="16.8">
      <c r="A158" s="19">
        <f t="shared" si="5"/>
        <v>149</v>
      </c>
      <c r="B158" s="23" t="s">
        <v>143</v>
      </c>
      <c r="C158" s="31" t="s">
        <v>87</v>
      </c>
      <c r="D158" s="22">
        <v>210</v>
      </c>
    </row>
    <row r="159" spans="1:5" ht="16.8">
      <c r="A159" s="19">
        <f t="shared" si="5"/>
        <v>150</v>
      </c>
      <c r="B159" s="20" t="s">
        <v>29</v>
      </c>
      <c r="C159" s="20" t="s">
        <v>83</v>
      </c>
      <c r="D159" s="22">
        <v>0</v>
      </c>
    </row>
    <row r="160" spans="1:5" ht="16.8">
      <c r="A160" s="19">
        <f t="shared" si="5"/>
        <v>151</v>
      </c>
      <c r="B160" s="26" t="s">
        <v>71</v>
      </c>
      <c r="C160" s="26" t="s">
        <v>64</v>
      </c>
      <c r="D160" s="27">
        <f>D161</f>
        <v>4668</v>
      </c>
    </row>
    <row r="161" spans="1:5" ht="16.8">
      <c r="A161" s="19">
        <f t="shared" si="5"/>
        <v>152</v>
      </c>
      <c r="B161" s="23" t="s">
        <v>67</v>
      </c>
      <c r="C161" s="20" t="s">
        <v>68</v>
      </c>
      <c r="D161" s="22">
        <f>D162+D163+D164</f>
        <v>4668</v>
      </c>
    </row>
    <row r="162" spans="1:5" ht="16.8">
      <c r="A162" s="19">
        <f t="shared" si="5"/>
        <v>153</v>
      </c>
      <c r="B162" s="20" t="s">
        <v>36</v>
      </c>
      <c r="C162" s="20" t="s">
        <v>72</v>
      </c>
      <c r="D162" s="22">
        <v>3895</v>
      </c>
    </row>
    <row r="163" spans="1:5" ht="16.8">
      <c r="A163" s="19">
        <f t="shared" si="5"/>
        <v>154</v>
      </c>
      <c r="B163" s="20" t="s">
        <v>28</v>
      </c>
      <c r="C163" s="20" t="s">
        <v>70</v>
      </c>
      <c r="D163" s="22">
        <v>700</v>
      </c>
    </row>
    <row r="164" spans="1:5" ht="16.8">
      <c r="A164" s="19">
        <f t="shared" si="5"/>
        <v>155</v>
      </c>
      <c r="B164" s="23" t="s">
        <v>143</v>
      </c>
      <c r="C164" s="31" t="s">
        <v>87</v>
      </c>
      <c r="D164" s="22">
        <v>73</v>
      </c>
    </row>
    <row r="165" spans="1:5" ht="16.8">
      <c r="A165" s="19">
        <f t="shared" ref="A165:A228" si="6">A164+1</f>
        <v>156</v>
      </c>
      <c r="B165" s="26" t="s">
        <v>73</v>
      </c>
      <c r="C165" s="26" t="s">
        <v>64</v>
      </c>
      <c r="D165" s="27">
        <f>D166</f>
        <v>3675</v>
      </c>
    </row>
    <row r="166" spans="1:5" ht="16.8">
      <c r="A166" s="19">
        <f t="shared" si="6"/>
        <v>157</v>
      </c>
      <c r="B166" s="23" t="s">
        <v>67</v>
      </c>
      <c r="C166" s="20" t="s">
        <v>68</v>
      </c>
      <c r="D166" s="22">
        <f>D167+D168+D169</f>
        <v>3675</v>
      </c>
    </row>
    <row r="167" spans="1:5" ht="16.8">
      <c r="A167" s="19">
        <f t="shared" si="6"/>
        <v>158</v>
      </c>
      <c r="B167" s="20" t="s">
        <v>36</v>
      </c>
      <c r="C167" s="20" t="s">
        <v>69</v>
      </c>
      <c r="D167" s="22">
        <v>3178</v>
      </c>
      <c r="E167" s="8"/>
    </row>
    <row r="168" spans="1:5" ht="16.8">
      <c r="A168" s="19">
        <f t="shared" si="6"/>
        <v>159</v>
      </c>
      <c r="B168" s="20" t="s">
        <v>28</v>
      </c>
      <c r="C168" s="20" t="s">
        <v>70</v>
      </c>
      <c r="D168" s="22">
        <v>497</v>
      </c>
    </row>
    <row r="169" spans="1:5" ht="16.8">
      <c r="A169" s="19">
        <f t="shared" si="6"/>
        <v>160</v>
      </c>
      <c r="B169" s="20" t="s">
        <v>29</v>
      </c>
      <c r="C169" s="20" t="s">
        <v>76</v>
      </c>
      <c r="D169" s="22">
        <v>0</v>
      </c>
    </row>
    <row r="170" spans="1:5" ht="16.8">
      <c r="A170" s="19">
        <f t="shared" si="6"/>
        <v>161</v>
      </c>
      <c r="B170" s="26" t="s">
        <v>74</v>
      </c>
      <c r="C170" s="26" t="s">
        <v>64</v>
      </c>
      <c r="D170" s="27">
        <f>D171</f>
        <v>5684</v>
      </c>
    </row>
    <row r="171" spans="1:5" ht="16.8">
      <c r="A171" s="19">
        <f t="shared" si="6"/>
        <v>162</v>
      </c>
      <c r="B171" s="23" t="s">
        <v>75</v>
      </c>
      <c r="C171" s="20" t="s">
        <v>68</v>
      </c>
      <c r="D171" s="22">
        <f>D172+D173+D174+D175</f>
        <v>5684</v>
      </c>
    </row>
    <row r="172" spans="1:5" ht="16.8">
      <c r="A172" s="19">
        <f t="shared" si="6"/>
        <v>163</v>
      </c>
      <c r="B172" s="20" t="s">
        <v>36</v>
      </c>
      <c r="C172" s="20" t="s">
        <v>69</v>
      </c>
      <c r="D172" s="22">
        <v>4595</v>
      </c>
    </row>
    <row r="173" spans="1:5" ht="16.8">
      <c r="A173" s="19">
        <f t="shared" si="6"/>
        <v>164</v>
      </c>
      <c r="B173" s="20" t="s">
        <v>28</v>
      </c>
      <c r="C173" s="20" t="s">
        <v>70</v>
      </c>
      <c r="D173" s="22">
        <v>1000</v>
      </c>
    </row>
    <row r="174" spans="1:5" ht="16.8">
      <c r="A174" s="19">
        <f t="shared" si="6"/>
        <v>165</v>
      </c>
      <c r="B174" s="23" t="s">
        <v>143</v>
      </c>
      <c r="C174" s="31" t="s">
        <v>87</v>
      </c>
      <c r="D174" s="22">
        <v>89</v>
      </c>
    </row>
    <row r="175" spans="1:5" ht="16.8">
      <c r="A175" s="19">
        <f t="shared" si="6"/>
        <v>166</v>
      </c>
      <c r="B175" s="20" t="s">
        <v>29</v>
      </c>
      <c r="C175" s="20" t="s">
        <v>76</v>
      </c>
      <c r="D175" s="22">
        <v>0</v>
      </c>
    </row>
    <row r="176" spans="1:5" ht="19.95" customHeight="1">
      <c r="A176" s="19">
        <f t="shared" si="6"/>
        <v>167</v>
      </c>
      <c r="B176" s="29" t="s">
        <v>77</v>
      </c>
      <c r="C176" s="26" t="s">
        <v>64</v>
      </c>
      <c r="D176" s="27">
        <f>D177</f>
        <v>1324</v>
      </c>
    </row>
    <row r="177" spans="1:5" ht="19.8" customHeight="1">
      <c r="A177" s="19">
        <f t="shared" si="6"/>
        <v>168</v>
      </c>
      <c r="B177" s="23" t="s">
        <v>75</v>
      </c>
      <c r="C177" s="20" t="s">
        <v>68</v>
      </c>
      <c r="D177" s="22">
        <f>D178+D179+D180</f>
        <v>1324</v>
      </c>
    </row>
    <row r="178" spans="1:5" ht="16.8">
      <c r="A178" s="19">
        <f t="shared" si="6"/>
        <v>169</v>
      </c>
      <c r="B178" s="20" t="s">
        <v>36</v>
      </c>
      <c r="C178" s="20" t="s">
        <v>69</v>
      </c>
      <c r="D178" s="22">
        <v>949</v>
      </c>
    </row>
    <row r="179" spans="1:5" ht="16.8">
      <c r="A179" s="19">
        <f t="shared" si="6"/>
        <v>170</v>
      </c>
      <c r="B179" s="20" t="s">
        <v>28</v>
      </c>
      <c r="C179" s="20" t="s">
        <v>70</v>
      </c>
      <c r="D179" s="22">
        <v>375</v>
      </c>
    </row>
    <row r="180" spans="1:5" ht="16.8">
      <c r="A180" s="19">
        <f t="shared" si="6"/>
        <v>171</v>
      </c>
      <c r="B180" s="20" t="s">
        <v>29</v>
      </c>
      <c r="C180" s="20" t="s">
        <v>83</v>
      </c>
      <c r="D180" s="22">
        <v>0</v>
      </c>
    </row>
    <row r="181" spans="1:5" ht="19.8" customHeight="1">
      <c r="A181" s="19">
        <f t="shared" si="6"/>
        <v>172</v>
      </c>
      <c r="B181" s="26" t="s">
        <v>78</v>
      </c>
      <c r="C181" s="26" t="s">
        <v>64</v>
      </c>
      <c r="D181" s="27">
        <f>D182</f>
        <v>2447</v>
      </c>
    </row>
    <row r="182" spans="1:5" ht="16.8">
      <c r="A182" s="19">
        <f t="shared" si="6"/>
        <v>173</v>
      </c>
      <c r="B182" s="23" t="s">
        <v>75</v>
      </c>
      <c r="C182" s="20" t="s">
        <v>68</v>
      </c>
      <c r="D182" s="22">
        <f>D183+D184+D185</f>
        <v>2447</v>
      </c>
    </row>
    <row r="183" spans="1:5" ht="16.8">
      <c r="A183" s="19">
        <f t="shared" si="6"/>
        <v>174</v>
      </c>
      <c r="B183" s="20" t="s">
        <v>36</v>
      </c>
      <c r="C183" s="20" t="s">
        <v>69</v>
      </c>
      <c r="D183" s="22">
        <v>1847</v>
      </c>
    </row>
    <row r="184" spans="1:5" ht="16.8">
      <c r="A184" s="19">
        <f t="shared" si="6"/>
        <v>175</v>
      </c>
      <c r="B184" s="20" t="s">
        <v>28</v>
      </c>
      <c r="C184" s="20" t="s">
        <v>70</v>
      </c>
      <c r="D184" s="22">
        <v>600</v>
      </c>
    </row>
    <row r="185" spans="1:5" ht="16.8">
      <c r="A185" s="19">
        <f t="shared" si="6"/>
        <v>176</v>
      </c>
      <c r="B185" s="20" t="s">
        <v>29</v>
      </c>
      <c r="C185" s="20" t="s">
        <v>83</v>
      </c>
      <c r="D185" s="22">
        <v>0</v>
      </c>
      <c r="E185" s="8"/>
    </row>
    <row r="186" spans="1:5" ht="16.8">
      <c r="A186" s="19">
        <f t="shared" si="6"/>
        <v>177</v>
      </c>
      <c r="B186" s="26" t="s">
        <v>79</v>
      </c>
      <c r="C186" s="26" t="s">
        <v>64</v>
      </c>
      <c r="D186" s="27">
        <f>D187</f>
        <v>8941</v>
      </c>
    </row>
    <row r="187" spans="1:5" ht="16.8">
      <c r="A187" s="19">
        <f t="shared" si="6"/>
        <v>178</v>
      </c>
      <c r="B187" s="23" t="s">
        <v>75</v>
      </c>
      <c r="C187" s="20" t="s">
        <v>68</v>
      </c>
      <c r="D187" s="22">
        <f>D188+D189+D190+D191</f>
        <v>8941</v>
      </c>
    </row>
    <row r="188" spans="1:5" ht="16.8">
      <c r="A188" s="19">
        <f t="shared" si="6"/>
        <v>179</v>
      </c>
      <c r="B188" s="20" t="s">
        <v>36</v>
      </c>
      <c r="C188" s="20" t="s">
        <v>69</v>
      </c>
      <c r="D188" s="22">
        <v>6699</v>
      </c>
    </row>
    <row r="189" spans="1:5" ht="16.8">
      <c r="A189" s="19">
        <f t="shared" si="6"/>
        <v>180</v>
      </c>
      <c r="B189" s="20" t="s">
        <v>28</v>
      </c>
      <c r="C189" s="20" t="s">
        <v>70</v>
      </c>
      <c r="D189" s="22">
        <v>2100</v>
      </c>
    </row>
    <row r="190" spans="1:5" ht="16.8">
      <c r="A190" s="19">
        <f t="shared" si="6"/>
        <v>181</v>
      </c>
      <c r="B190" s="23" t="s">
        <v>143</v>
      </c>
      <c r="C190" s="31" t="s">
        <v>87</v>
      </c>
      <c r="D190" s="22">
        <v>142</v>
      </c>
    </row>
    <row r="191" spans="1:5" ht="16.8">
      <c r="A191" s="19">
        <f t="shared" si="6"/>
        <v>182</v>
      </c>
      <c r="B191" s="20" t="s">
        <v>29</v>
      </c>
      <c r="C191" s="20" t="s">
        <v>83</v>
      </c>
      <c r="D191" s="22">
        <v>0</v>
      </c>
    </row>
    <row r="192" spans="1:5" ht="19.2" customHeight="1">
      <c r="A192" s="19">
        <f t="shared" si="6"/>
        <v>183</v>
      </c>
      <c r="B192" s="29" t="s">
        <v>80</v>
      </c>
      <c r="C192" s="26" t="s">
        <v>64</v>
      </c>
      <c r="D192" s="27">
        <f>D193</f>
        <v>2904</v>
      </c>
    </row>
    <row r="193" spans="1:4" ht="17.399999999999999" customHeight="1">
      <c r="A193" s="19">
        <f t="shared" si="6"/>
        <v>184</v>
      </c>
      <c r="B193" s="23" t="s">
        <v>75</v>
      </c>
      <c r="C193" s="20" t="s">
        <v>68</v>
      </c>
      <c r="D193" s="22">
        <f>D194+D195+D196</f>
        <v>2904</v>
      </c>
    </row>
    <row r="194" spans="1:4" ht="17.399999999999999" customHeight="1">
      <c r="A194" s="19">
        <f t="shared" si="6"/>
        <v>185</v>
      </c>
      <c r="B194" s="20" t="s">
        <v>36</v>
      </c>
      <c r="C194" s="20" t="s">
        <v>69</v>
      </c>
      <c r="D194" s="22">
        <v>2204</v>
      </c>
    </row>
    <row r="195" spans="1:4" ht="16.8">
      <c r="A195" s="19">
        <f t="shared" si="6"/>
        <v>186</v>
      </c>
      <c r="B195" s="20" t="s">
        <v>28</v>
      </c>
      <c r="C195" s="20" t="s">
        <v>70</v>
      </c>
      <c r="D195" s="22">
        <v>700</v>
      </c>
    </row>
    <row r="196" spans="1:4" ht="16.8">
      <c r="A196" s="19">
        <f t="shared" si="6"/>
        <v>187</v>
      </c>
      <c r="B196" s="20" t="s">
        <v>29</v>
      </c>
      <c r="C196" s="20" t="s">
        <v>83</v>
      </c>
      <c r="D196" s="22">
        <v>0</v>
      </c>
    </row>
    <row r="197" spans="1:4" ht="16.8">
      <c r="A197" s="19">
        <f t="shared" si="6"/>
        <v>188</v>
      </c>
      <c r="B197" s="26" t="s">
        <v>81</v>
      </c>
      <c r="C197" s="26" t="s">
        <v>64</v>
      </c>
      <c r="D197" s="27">
        <f>D198</f>
        <v>1518</v>
      </c>
    </row>
    <row r="198" spans="1:4" ht="16.8">
      <c r="A198" s="19">
        <f t="shared" si="6"/>
        <v>189</v>
      </c>
      <c r="B198" s="23" t="s">
        <v>75</v>
      </c>
      <c r="C198" s="20" t="s">
        <v>68</v>
      </c>
      <c r="D198" s="22">
        <f>D199+D200</f>
        <v>1518</v>
      </c>
    </row>
    <row r="199" spans="1:4" ht="16.8">
      <c r="A199" s="19">
        <f t="shared" si="6"/>
        <v>190</v>
      </c>
      <c r="B199" s="20" t="s">
        <v>36</v>
      </c>
      <c r="C199" s="20" t="s">
        <v>69</v>
      </c>
      <c r="D199" s="22">
        <v>738</v>
      </c>
    </row>
    <row r="200" spans="1:4" ht="16.8">
      <c r="A200" s="19">
        <f t="shared" si="6"/>
        <v>191</v>
      </c>
      <c r="B200" s="20" t="s">
        <v>28</v>
      </c>
      <c r="C200" s="20" t="s">
        <v>70</v>
      </c>
      <c r="D200" s="22">
        <v>780</v>
      </c>
    </row>
    <row r="201" spans="1:4" ht="16.8">
      <c r="A201" s="19">
        <f t="shared" si="6"/>
        <v>192</v>
      </c>
      <c r="B201" s="26" t="s">
        <v>82</v>
      </c>
      <c r="C201" s="26" t="s">
        <v>64</v>
      </c>
      <c r="D201" s="27">
        <f>D202</f>
        <v>632</v>
      </c>
    </row>
    <row r="202" spans="1:4" ht="16.8">
      <c r="A202" s="19">
        <f t="shared" si="6"/>
        <v>193</v>
      </c>
      <c r="B202" s="23" t="s">
        <v>75</v>
      </c>
      <c r="C202" s="20" t="s">
        <v>68</v>
      </c>
      <c r="D202" s="22">
        <f>D203+D204</f>
        <v>632</v>
      </c>
    </row>
    <row r="203" spans="1:4" ht="16.8">
      <c r="A203" s="19">
        <f t="shared" si="6"/>
        <v>194</v>
      </c>
      <c r="B203" s="20" t="s">
        <v>36</v>
      </c>
      <c r="C203" s="20" t="s">
        <v>69</v>
      </c>
      <c r="D203" s="22">
        <v>432</v>
      </c>
    </row>
    <row r="204" spans="1:4" ht="16.8">
      <c r="A204" s="19">
        <f t="shared" si="6"/>
        <v>195</v>
      </c>
      <c r="B204" s="20" t="s">
        <v>28</v>
      </c>
      <c r="C204" s="20" t="s">
        <v>70</v>
      </c>
      <c r="D204" s="22">
        <v>200</v>
      </c>
    </row>
    <row r="205" spans="1:4" ht="16.8">
      <c r="A205" s="19">
        <f t="shared" si="6"/>
        <v>196</v>
      </c>
      <c r="B205" s="33" t="s">
        <v>84</v>
      </c>
      <c r="C205" s="32" t="s">
        <v>64</v>
      </c>
      <c r="D205" s="27">
        <f>D206+D208</f>
        <v>28759</v>
      </c>
    </row>
    <row r="206" spans="1:4" ht="17.399999999999999" customHeight="1">
      <c r="A206" s="19">
        <f t="shared" si="6"/>
        <v>197</v>
      </c>
      <c r="B206" s="29" t="s">
        <v>85</v>
      </c>
      <c r="C206" s="26" t="s">
        <v>64</v>
      </c>
      <c r="D206" s="27">
        <f>D207</f>
        <v>25709</v>
      </c>
    </row>
    <row r="207" spans="1:4" ht="16.8">
      <c r="A207" s="19">
        <f t="shared" si="6"/>
        <v>198</v>
      </c>
      <c r="B207" s="20" t="s">
        <v>86</v>
      </c>
      <c r="C207" s="20" t="s">
        <v>87</v>
      </c>
      <c r="D207" s="22">
        <v>25709</v>
      </c>
    </row>
    <row r="208" spans="1:4" ht="16.8">
      <c r="A208" s="19">
        <f t="shared" si="6"/>
        <v>199</v>
      </c>
      <c r="B208" s="26" t="s">
        <v>188</v>
      </c>
      <c r="C208" s="26" t="s">
        <v>64</v>
      </c>
      <c r="D208" s="27">
        <f>D209</f>
        <v>3050</v>
      </c>
    </row>
    <row r="209" spans="1:4" ht="16.8">
      <c r="A209" s="19">
        <f t="shared" si="6"/>
        <v>200</v>
      </c>
      <c r="B209" s="20" t="s">
        <v>86</v>
      </c>
      <c r="C209" s="20" t="s">
        <v>87</v>
      </c>
      <c r="D209" s="22">
        <v>3050</v>
      </c>
    </row>
    <row r="210" spans="1:4" ht="16.8">
      <c r="A210" s="19">
        <f t="shared" si="6"/>
        <v>201</v>
      </c>
      <c r="B210" s="26" t="s">
        <v>189</v>
      </c>
      <c r="C210" s="26" t="s">
        <v>64</v>
      </c>
      <c r="D210" s="27">
        <f>D211+D213+D215</f>
        <v>2850</v>
      </c>
    </row>
    <row r="211" spans="1:4" ht="16.8">
      <c r="A211" s="19">
        <f t="shared" si="6"/>
        <v>202</v>
      </c>
      <c r="B211" s="26" t="s">
        <v>190</v>
      </c>
      <c r="C211" s="26" t="s">
        <v>64</v>
      </c>
      <c r="D211" s="27">
        <f>D212</f>
        <v>1050</v>
      </c>
    </row>
    <row r="212" spans="1:4" ht="16.8">
      <c r="A212" s="19">
        <f t="shared" si="6"/>
        <v>203</v>
      </c>
      <c r="B212" s="20" t="s">
        <v>86</v>
      </c>
      <c r="C212" s="20" t="s">
        <v>87</v>
      </c>
      <c r="D212" s="22">
        <v>1050</v>
      </c>
    </row>
    <row r="213" spans="1:4" ht="16.8">
      <c r="A213" s="19">
        <f t="shared" si="6"/>
        <v>204</v>
      </c>
      <c r="B213" s="26" t="s">
        <v>191</v>
      </c>
      <c r="C213" s="26" t="s">
        <v>64</v>
      </c>
      <c r="D213" s="27">
        <f>D214</f>
        <v>900</v>
      </c>
    </row>
    <row r="214" spans="1:4" ht="16.8">
      <c r="A214" s="19">
        <f t="shared" si="6"/>
        <v>205</v>
      </c>
      <c r="B214" s="20" t="s">
        <v>86</v>
      </c>
      <c r="C214" s="20" t="s">
        <v>87</v>
      </c>
      <c r="D214" s="22">
        <v>900</v>
      </c>
    </row>
    <row r="215" spans="1:4" ht="16.8">
      <c r="A215" s="19">
        <f t="shared" si="6"/>
        <v>206</v>
      </c>
      <c r="B215" s="26" t="s">
        <v>192</v>
      </c>
      <c r="C215" s="26" t="s">
        <v>64</v>
      </c>
      <c r="D215" s="27">
        <f>D216</f>
        <v>900</v>
      </c>
    </row>
    <row r="216" spans="1:4" ht="16.8">
      <c r="A216" s="19">
        <f t="shared" si="6"/>
        <v>207</v>
      </c>
      <c r="B216" s="20" t="s">
        <v>86</v>
      </c>
      <c r="C216" s="20" t="s">
        <v>87</v>
      </c>
      <c r="D216" s="22">
        <v>900</v>
      </c>
    </row>
    <row r="217" spans="1:4" ht="71.400000000000006" customHeight="1">
      <c r="A217" s="19">
        <f t="shared" si="6"/>
        <v>208</v>
      </c>
      <c r="B217" s="29" t="s">
        <v>156</v>
      </c>
      <c r="C217" s="26" t="s">
        <v>136</v>
      </c>
      <c r="D217" s="27">
        <v>4700</v>
      </c>
    </row>
    <row r="218" spans="1:4" ht="23.25" customHeight="1">
      <c r="A218" s="19">
        <f t="shared" si="6"/>
        <v>209</v>
      </c>
      <c r="B218" s="29" t="s">
        <v>88</v>
      </c>
      <c r="C218" s="26" t="s">
        <v>89</v>
      </c>
      <c r="D218" s="27">
        <f>D219</f>
        <v>189327.75999999998</v>
      </c>
    </row>
    <row r="219" spans="1:4" ht="36" customHeight="1">
      <c r="A219" s="19">
        <f t="shared" si="6"/>
        <v>210</v>
      </c>
      <c r="B219" s="29" t="s">
        <v>90</v>
      </c>
      <c r="C219" s="26" t="s">
        <v>91</v>
      </c>
      <c r="D219" s="27">
        <f>D220+D221+D222+D223+D224+D225+D226</f>
        <v>189327.75999999998</v>
      </c>
    </row>
    <row r="220" spans="1:4" ht="16.8">
      <c r="A220" s="19">
        <f t="shared" si="6"/>
        <v>211</v>
      </c>
      <c r="B220" s="20" t="s">
        <v>36</v>
      </c>
      <c r="C220" s="20" t="s">
        <v>92</v>
      </c>
      <c r="D220" s="22">
        <v>131500</v>
      </c>
    </row>
    <row r="221" spans="1:4" ht="16.8">
      <c r="A221" s="19">
        <f t="shared" si="6"/>
        <v>212</v>
      </c>
      <c r="B221" s="20" t="s">
        <v>28</v>
      </c>
      <c r="C221" s="20" t="s">
        <v>93</v>
      </c>
      <c r="D221" s="22">
        <v>30000</v>
      </c>
    </row>
    <row r="222" spans="1:4" ht="16.8">
      <c r="A222" s="19">
        <f t="shared" si="6"/>
        <v>213</v>
      </c>
      <c r="B222" s="20" t="s">
        <v>94</v>
      </c>
      <c r="C222" s="20" t="s">
        <v>119</v>
      </c>
      <c r="D222" s="22">
        <v>17140</v>
      </c>
    </row>
    <row r="223" spans="1:4" ht="16.8">
      <c r="A223" s="19">
        <f t="shared" si="6"/>
        <v>214</v>
      </c>
      <c r="B223" s="23" t="s">
        <v>143</v>
      </c>
      <c r="C223" s="31" t="s">
        <v>145</v>
      </c>
      <c r="D223" s="22">
        <v>1200</v>
      </c>
    </row>
    <row r="224" spans="1:4" ht="16.8">
      <c r="A224" s="19">
        <f t="shared" si="6"/>
        <v>215</v>
      </c>
      <c r="B224" s="20" t="s">
        <v>29</v>
      </c>
      <c r="C224" s="20" t="s">
        <v>95</v>
      </c>
      <c r="D224" s="22">
        <v>7807.24</v>
      </c>
    </row>
    <row r="225" spans="1:6" ht="35.4" customHeight="1">
      <c r="A225" s="19">
        <f t="shared" si="6"/>
        <v>216</v>
      </c>
      <c r="B225" s="23" t="s">
        <v>225</v>
      </c>
      <c r="C225" s="20" t="s">
        <v>226</v>
      </c>
      <c r="D225" s="22">
        <v>1279.52</v>
      </c>
    </row>
    <row r="226" spans="1:6" ht="36.6" customHeight="1">
      <c r="A226" s="19">
        <f t="shared" si="6"/>
        <v>217</v>
      </c>
      <c r="B226" s="23" t="s">
        <v>227</v>
      </c>
      <c r="C226" s="20" t="s">
        <v>226</v>
      </c>
      <c r="D226" s="22">
        <v>401</v>
      </c>
    </row>
    <row r="227" spans="1:6" ht="21.75" customHeight="1">
      <c r="A227" s="19">
        <f t="shared" si="6"/>
        <v>218</v>
      </c>
      <c r="B227" s="29" t="s">
        <v>96</v>
      </c>
      <c r="C227" s="26" t="s">
        <v>97</v>
      </c>
      <c r="D227" s="27">
        <f>D228+D229+D230+D231</f>
        <v>37072.5</v>
      </c>
    </row>
    <row r="228" spans="1:6" ht="16.8">
      <c r="A228" s="19">
        <f t="shared" si="6"/>
        <v>219</v>
      </c>
      <c r="B228" s="26" t="s">
        <v>152</v>
      </c>
      <c r="C228" s="26" t="s">
        <v>144</v>
      </c>
      <c r="D228" s="28">
        <v>16218.04</v>
      </c>
    </row>
    <row r="229" spans="1:6" ht="16.8">
      <c r="A229" s="19">
        <f t="shared" ref="A229:A252" si="7">A228+1</f>
        <v>220</v>
      </c>
      <c r="B229" s="26" t="s">
        <v>123</v>
      </c>
      <c r="C229" s="26" t="s">
        <v>98</v>
      </c>
      <c r="D229" s="28">
        <v>13445</v>
      </c>
    </row>
    <row r="230" spans="1:6" ht="20.399999999999999" customHeight="1">
      <c r="A230" s="19">
        <f t="shared" si="7"/>
        <v>221</v>
      </c>
      <c r="B230" s="26" t="s">
        <v>194</v>
      </c>
      <c r="C230" s="26" t="s">
        <v>195</v>
      </c>
      <c r="D230" s="28">
        <v>7034.46</v>
      </c>
    </row>
    <row r="231" spans="1:6" ht="33.6">
      <c r="A231" s="19">
        <f t="shared" si="7"/>
        <v>222</v>
      </c>
      <c r="B231" s="35" t="s">
        <v>228</v>
      </c>
      <c r="C231" s="26" t="s">
        <v>230</v>
      </c>
      <c r="D231" s="27">
        <v>375</v>
      </c>
    </row>
    <row r="232" spans="1:6" ht="22.2" customHeight="1">
      <c r="A232" s="19">
        <f t="shared" si="7"/>
        <v>223</v>
      </c>
      <c r="B232" s="29" t="s">
        <v>102</v>
      </c>
      <c r="C232" s="26" t="s">
        <v>103</v>
      </c>
      <c r="D232" s="27">
        <f>D233+D234+D235+D236</f>
        <v>62571.11</v>
      </c>
    </row>
    <row r="233" spans="1:6" ht="21.6" customHeight="1">
      <c r="A233" s="19">
        <f t="shared" si="7"/>
        <v>224</v>
      </c>
      <c r="B233" s="29" t="s">
        <v>204</v>
      </c>
      <c r="C233" s="26" t="s">
        <v>205</v>
      </c>
      <c r="D233" s="27">
        <v>3003</v>
      </c>
    </row>
    <row r="234" spans="1:6" ht="21.6" customHeight="1">
      <c r="A234" s="19">
        <f t="shared" si="7"/>
        <v>225</v>
      </c>
      <c r="B234" s="29" t="s">
        <v>231</v>
      </c>
      <c r="C234" s="26" t="s">
        <v>232</v>
      </c>
      <c r="D234" s="27">
        <v>55518.11</v>
      </c>
    </row>
    <row r="235" spans="1:6" ht="21.6" customHeight="1">
      <c r="A235" s="19">
        <f t="shared" si="7"/>
        <v>226</v>
      </c>
      <c r="B235" s="29" t="s">
        <v>233</v>
      </c>
      <c r="C235" s="26" t="s">
        <v>232</v>
      </c>
      <c r="D235" s="27">
        <v>3350</v>
      </c>
    </row>
    <row r="236" spans="1:6" ht="38.4" customHeight="1">
      <c r="A236" s="19">
        <f t="shared" si="7"/>
        <v>227</v>
      </c>
      <c r="B236" s="29" t="s">
        <v>254</v>
      </c>
      <c r="C236" s="26" t="s">
        <v>229</v>
      </c>
      <c r="D236" s="27">
        <v>700</v>
      </c>
    </row>
    <row r="237" spans="1:6" ht="21.6" customHeight="1">
      <c r="A237" s="19">
        <f t="shared" si="7"/>
        <v>228</v>
      </c>
      <c r="B237" s="29" t="s">
        <v>242</v>
      </c>
      <c r="C237" s="26" t="s">
        <v>243</v>
      </c>
      <c r="D237" s="27">
        <f>D238</f>
        <v>500</v>
      </c>
    </row>
    <row r="238" spans="1:6" ht="21.6" customHeight="1">
      <c r="A238" s="19">
        <f t="shared" si="7"/>
        <v>229</v>
      </c>
      <c r="B238" s="29" t="s">
        <v>244</v>
      </c>
      <c r="C238" s="34" t="s">
        <v>245</v>
      </c>
      <c r="D238" s="22">
        <v>500</v>
      </c>
    </row>
    <row r="239" spans="1:6" ht="21.75" customHeight="1">
      <c r="A239" s="19">
        <f t="shared" si="7"/>
        <v>230</v>
      </c>
      <c r="B239" s="26" t="s">
        <v>99</v>
      </c>
      <c r="C239" s="26" t="s">
        <v>100</v>
      </c>
      <c r="D239" s="27">
        <f>D240+D243+D244+D245+D246+D247+D248</f>
        <v>164042.38</v>
      </c>
      <c r="F239" s="6"/>
    </row>
    <row r="240" spans="1:6" ht="24.6" customHeight="1">
      <c r="A240" s="19">
        <f t="shared" si="7"/>
        <v>231</v>
      </c>
      <c r="B240" s="26" t="s">
        <v>125</v>
      </c>
      <c r="C240" s="26" t="s">
        <v>100</v>
      </c>
      <c r="D240" s="27">
        <f>D241+D242</f>
        <v>48000</v>
      </c>
    </row>
    <row r="241" spans="1:5" ht="21.6" customHeight="1">
      <c r="A241" s="19">
        <f t="shared" si="7"/>
        <v>232</v>
      </c>
      <c r="B241" s="20" t="s">
        <v>28</v>
      </c>
      <c r="C241" s="20" t="s">
        <v>126</v>
      </c>
      <c r="D241" s="22">
        <v>40000</v>
      </c>
    </row>
    <row r="242" spans="1:5" ht="18.600000000000001" customHeight="1">
      <c r="A242" s="19">
        <f t="shared" si="7"/>
        <v>233</v>
      </c>
      <c r="B242" s="20" t="s">
        <v>29</v>
      </c>
      <c r="C242" s="20" t="s">
        <v>146</v>
      </c>
      <c r="D242" s="22">
        <v>8000</v>
      </c>
    </row>
    <row r="243" spans="1:5" ht="110.4" customHeight="1">
      <c r="A243" s="19">
        <f t="shared" si="7"/>
        <v>234</v>
      </c>
      <c r="B243" s="35" t="s">
        <v>157</v>
      </c>
      <c r="C243" s="26" t="s">
        <v>137</v>
      </c>
      <c r="D243" s="27">
        <v>20</v>
      </c>
    </row>
    <row r="244" spans="1:5" ht="117" customHeight="1">
      <c r="A244" s="19">
        <f t="shared" si="7"/>
        <v>235</v>
      </c>
      <c r="B244" s="35" t="s">
        <v>158</v>
      </c>
      <c r="C244" s="26" t="s">
        <v>137</v>
      </c>
      <c r="D244" s="27">
        <v>33733</v>
      </c>
    </row>
    <row r="245" spans="1:5" ht="72" customHeight="1">
      <c r="A245" s="19">
        <f t="shared" si="7"/>
        <v>236</v>
      </c>
      <c r="B245" s="35" t="s">
        <v>159</v>
      </c>
      <c r="C245" s="26" t="s">
        <v>137</v>
      </c>
      <c r="D245" s="27">
        <v>41439</v>
      </c>
    </row>
    <row r="246" spans="1:5" ht="74.400000000000006" customHeight="1">
      <c r="A246" s="19">
        <f t="shared" si="7"/>
        <v>237</v>
      </c>
      <c r="B246" s="35" t="s">
        <v>200</v>
      </c>
      <c r="C246" s="26" t="s">
        <v>137</v>
      </c>
      <c r="D246" s="27">
        <v>19500</v>
      </c>
    </row>
    <row r="247" spans="1:5" ht="72.599999999999994" customHeight="1">
      <c r="A247" s="19">
        <f t="shared" si="7"/>
        <v>238</v>
      </c>
      <c r="B247" s="35" t="s">
        <v>160</v>
      </c>
      <c r="C247" s="26" t="s">
        <v>137</v>
      </c>
      <c r="D247" s="27">
        <v>8300.3799999999992</v>
      </c>
    </row>
    <row r="248" spans="1:5" ht="73.8" customHeight="1">
      <c r="A248" s="19">
        <f t="shared" si="7"/>
        <v>239</v>
      </c>
      <c r="B248" s="35" t="s">
        <v>161</v>
      </c>
      <c r="C248" s="26" t="s">
        <v>137</v>
      </c>
      <c r="D248" s="27">
        <v>13050</v>
      </c>
    </row>
    <row r="249" spans="1:5" ht="16.8">
      <c r="A249" s="19">
        <f t="shared" si="7"/>
        <v>240</v>
      </c>
      <c r="B249" s="26" t="s">
        <v>139</v>
      </c>
      <c r="C249" s="26" t="s">
        <v>140</v>
      </c>
      <c r="D249" s="27">
        <f>D250+D251</f>
        <v>2398.5100000000002</v>
      </c>
    </row>
    <row r="250" spans="1:5" ht="16.8">
      <c r="A250" s="19">
        <f t="shared" si="7"/>
        <v>241</v>
      </c>
      <c r="B250" s="36" t="s">
        <v>162</v>
      </c>
      <c r="C250" s="36" t="s">
        <v>141</v>
      </c>
      <c r="D250" s="27">
        <v>388.51</v>
      </c>
    </row>
    <row r="251" spans="1:5" ht="16.8">
      <c r="A251" s="19">
        <f t="shared" si="7"/>
        <v>242</v>
      </c>
      <c r="B251" s="36" t="s">
        <v>207</v>
      </c>
      <c r="C251" s="36" t="s">
        <v>240</v>
      </c>
      <c r="D251" s="27">
        <v>2010</v>
      </c>
    </row>
    <row r="252" spans="1:5" ht="16.8">
      <c r="A252" s="19">
        <f t="shared" si="7"/>
        <v>243</v>
      </c>
      <c r="B252" s="29" t="s">
        <v>206</v>
      </c>
      <c r="C252" s="26" t="s">
        <v>235</v>
      </c>
      <c r="D252" s="27">
        <v>28400</v>
      </c>
    </row>
    <row r="253" spans="1:5" ht="15.6">
      <c r="A253" s="9"/>
      <c r="B253" s="10"/>
      <c r="C253" s="10"/>
      <c r="D253" s="7"/>
    </row>
    <row r="254" spans="1:5" ht="16.8">
      <c r="A254" s="11"/>
      <c r="B254" s="37"/>
      <c r="C254" s="37"/>
      <c r="D254" s="38"/>
      <c r="E254" s="14"/>
    </row>
    <row r="255" spans="1:5" ht="16.8">
      <c r="A255" s="9"/>
      <c r="B255" s="40"/>
      <c r="C255" s="53" t="s">
        <v>246</v>
      </c>
      <c r="D255" s="53"/>
      <c r="E255" s="41"/>
    </row>
    <row r="256" spans="1:5" ht="16.8">
      <c r="A256" s="9"/>
      <c r="B256" s="40" t="s">
        <v>252</v>
      </c>
      <c r="C256" s="54" t="s">
        <v>247</v>
      </c>
      <c r="D256" s="54"/>
      <c r="E256" s="54"/>
    </row>
    <row r="257" spans="1:5" ht="16.8">
      <c r="A257" s="9"/>
      <c r="B257" s="40" t="s">
        <v>253</v>
      </c>
      <c r="C257" s="53" t="s">
        <v>248</v>
      </c>
      <c r="D257" s="53"/>
      <c r="E257" s="41"/>
    </row>
    <row r="258" spans="1:5" ht="16.8">
      <c r="A258" s="12"/>
      <c r="B258" s="39"/>
      <c r="C258" s="39"/>
      <c r="D258" s="14"/>
      <c r="E258" s="14"/>
    </row>
    <row r="259" spans="1:5" ht="15.6">
      <c r="A259" s="12"/>
      <c r="B259" s="2"/>
      <c r="C259" s="1"/>
    </row>
    <row r="260" spans="1:5" ht="15.6">
      <c r="A260" s="12"/>
      <c r="B260" s="46"/>
      <c r="C260" s="46"/>
    </row>
    <row r="261" spans="1:5" ht="15.6">
      <c r="A261" s="12"/>
      <c r="B261" s="2"/>
      <c r="C261" s="1"/>
    </row>
  </sheetData>
  <mergeCells count="14">
    <mergeCell ref="B260:C260"/>
    <mergeCell ref="C6:C9"/>
    <mergeCell ref="A6:A9"/>
    <mergeCell ref="B6:B9"/>
    <mergeCell ref="D6:D9"/>
    <mergeCell ref="C255:D255"/>
    <mergeCell ref="C257:D257"/>
    <mergeCell ref="C256:E256"/>
    <mergeCell ref="A1:D1"/>
    <mergeCell ref="A4:D4"/>
    <mergeCell ref="C2:D2"/>
    <mergeCell ref="C3:D3"/>
    <mergeCell ref="A2:B2"/>
    <mergeCell ref="A3:B3"/>
  </mergeCells>
  <phoneticPr fontId="0" type="noConversion"/>
  <pageMargins left="0.72362204724409396" right="3.6220472440944999E-2" top="5.1181102362205001E-2" bottom="0.324330708661417" header="0" footer="0"/>
  <pageSetup paperSize="9" scale="90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Sheet2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2024-02-07T12:45:32Z</cp:lastPrinted>
  <dcterms:created xsi:type="dcterms:W3CDTF">2011-02-07T14:42:14Z</dcterms:created>
  <dcterms:modified xsi:type="dcterms:W3CDTF">2024-02-08T06:58:21Z</dcterms:modified>
</cp:coreProperties>
</file>