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20_sedinta_ordinara_28_noiembrie_2023\hotarari_alb_negru\"/>
    </mc:Choice>
  </mc:AlternateContent>
  <xr:revisionPtr revIDLastSave="0" documentId="13_ncr:1_{3865DD46-B682-45D5-87BC-EE0407B9EFE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H16" i="6" l="1"/>
  <c r="H53" i="6"/>
  <c r="H38" i="6"/>
  <c r="H20" i="6" s="1"/>
  <c r="H17" i="6" s="1"/>
  <c r="J44" i="6"/>
  <c r="J21" i="6"/>
  <c r="J52" i="6"/>
  <c r="J22" i="6"/>
  <c r="J23" i="6"/>
  <c r="J24" i="6"/>
  <c r="J25" i="6"/>
  <c r="J27" i="6"/>
  <c r="J28" i="6"/>
  <c r="J29" i="6"/>
  <c r="J30" i="6"/>
  <c r="J31" i="6"/>
  <c r="J32" i="6"/>
  <c r="J33" i="6"/>
  <c r="J34" i="6"/>
  <c r="J35" i="6"/>
  <c r="J36" i="6"/>
  <c r="J37" i="6"/>
  <c r="J39" i="6"/>
  <c r="J40" i="6"/>
  <c r="J41" i="6"/>
  <c r="J42" i="6"/>
  <c r="J43" i="6"/>
  <c r="J45" i="6"/>
  <c r="J46" i="6"/>
  <c r="J47" i="6"/>
  <c r="J48" i="6"/>
  <c r="J49" i="6"/>
  <c r="J50" i="6"/>
  <c r="J51" i="6"/>
  <c r="J54" i="6"/>
  <c r="J55" i="6"/>
  <c r="J56" i="6"/>
  <c r="J57" i="6"/>
  <c r="J58" i="6"/>
  <c r="J59" i="6"/>
  <c r="J60" i="6"/>
  <c r="J14" i="6"/>
  <c r="J15" i="6"/>
  <c r="J18" i="6"/>
  <c r="J19" i="6"/>
  <c r="J13" i="6"/>
  <c r="J53" i="6" l="1"/>
  <c r="J38" i="6"/>
  <c r="J26" i="6"/>
  <c r="J16" i="6"/>
  <c r="J65" i="6"/>
  <c r="J61" i="6"/>
  <c r="J17" i="6" l="1"/>
  <c r="J20" i="6"/>
  <c r="J63" i="6"/>
  <c r="J64" i="6"/>
  <c r="J66" i="6"/>
  <c r="J62" i="6"/>
  <c r="J12" i="6"/>
  <c r="A13" i="6" l="1"/>
  <c r="A14" i="6" s="1"/>
  <c r="A15" i="6" s="1"/>
  <c r="A16" i="6" s="1"/>
  <c r="A17" i="6" s="1"/>
  <c r="A18" i="6" s="1"/>
  <c r="D20" i="6"/>
  <c r="D49" i="6"/>
  <c r="D53" i="6"/>
  <c r="E49" i="6"/>
  <c r="E53" i="6"/>
  <c r="E20" i="6"/>
  <c r="E44" i="6"/>
  <c r="E38" i="6"/>
  <c r="E32" i="6"/>
  <c r="E26" i="6"/>
  <c r="E21" i="6"/>
  <c r="D44" i="6"/>
  <c r="D38" i="6"/>
  <c r="D32" i="6"/>
  <c r="D26" i="6"/>
  <c r="D21" i="6"/>
  <c r="E16" i="6"/>
  <c r="D16" i="6"/>
  <c r="A19" i="6" l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E17" i="6"/>
  <c r="D17" i="6"/>
  <c r="A31" i="6" l="1"/>
  <c r="A32" i="6" s="1"/>
  <c r="A33" i="6" s="1"/>
  <c r="A34" i="6" s="1"/>
  <c r="A35" i="6" s="1"/>
  <c r="A36" i="6" s="1"/>
  <c r="A37" i="6" l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l="1"/>
  <c r="A51" i="6" l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</calcChain>
</file>

<file path=xl/sharedStrings.xml><?xml version="1.0" encoding="utf-8"?>
<sst xmlns="http://schemas.openxmlformats.org/spreadsheetml/2006/main" count="103" uniqueCount="65">
  <si>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</si>
  <si>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</si>
  <si>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</si>
  <si>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</si>
  <si>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</si>
  <si>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</si>
  <si>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</si>
  <si>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</si>
  <si>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</si>
  <si>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</si>
  <si>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</si>
  <si>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</si>
  <si>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</si>
  <si>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</si>
  <si>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</si>
  <si>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</si>
  <si>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</si>
  <si>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</si>
  <si>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</si>
  <si>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</si>
  <si>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</si>
  <si>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</si>
  <si>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</si>
  <si>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</si>
  <si>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</si>
  <si>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</si>
  <si>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</si>
  <si>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</si>
  <si>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</si>
  <si>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</si>
  <si>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</si>
  <si>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</si>
  <si>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</si>
  <si>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</si>
  <si>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</si>
  <si>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</si>
  <si>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</si>
  <si>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</si>
  <si>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</si>
  <si>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</si>
  <si>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</si>
  <si>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</si>
  <si>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</si>
  <si>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</si>
  <si>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</si>
  <si>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</si>
  <si>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</si>
  <si>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</si>
  <si>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</si>
  <si>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</si>
  <si>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>Excedent 31.12.2022</t>
  </si>
  <si>
    <t>Contrasemnează:</t>
  </si>
  <si>
    <t>SIMONA GACI</t>
  </si>
  <si>
    <t>INFLUENȚE BUGET LOCAL</t>
  </si>
  <si>
    <t xml:space="preserve">INFLUENȚE VENITURI PROPRII 2023 </t>
  </si>
  <si>
    <t>TOTAL BUGET APROBAT 2023</t>
  </si>
  <si>
    <t xml:space="preserve"> INFLUENȚE PROIECTE FEN </t>
  </si>
  <si>
    <t>TOTAL           BUGET RECTIFICAT  2023</t>
  </si>
  <si>
    <t>Liceul Special pentru Deficienţi de Vedere</t>
  </si>
  <si>
    <t>(Anexa nr.19 la Hotărârea Consiliului Județean nr. 14/2023)</t>
  </si>
  <si>
    <t>Centrul Școlar pentru Educație Incluzivă</t>
  </si>
  <si>
    <t>Anexa nr. 15</t>
  </si>
  <si>
    <t>la Hotărârea nr. 214/2023</t>
  </si>
  <si>
    <t xml:space="preserve">    BUGETUL  INSTITUŢIILOR  PUBLICE ŞI ACTIVITĂŢILOR FINANŢATE INTEGRAL SAU PARŢIAL 
 DIN VENITURI PROPRII PE ANUL 2023</t>
  </si>
  <si>
    <t>p. SECRETAR GENERAL AL JUDEȚULUI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</si>
</sst>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  <font>
      <b/>
      <i/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4" fontId="4" fillId="0" borderId="0" xfId="0" applyNumberFormat="1" applyFont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0" applyFont="1" applyAlignment="1">
      <alignment horizontal="center"/>
    </xf>
    <xf numFmtId="0" fontId="6" fillId="0" borderId="0" xfId="1" applyFont="1"/>
    <xf numFmtId="4" fontId="6" fillId="0" borderId="0" xfId="0" applyNumberFormat="1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5" fillId="0" borderId="0" xfId="0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2324100</xdr:colOff>
      <xdr:row>0</xdr:row>
      <xdr:rowOff>45720</xdr:rowOff>
    </xdr:from>
    <xdr:to>
      <xdr:col>7</xdr:col>
      <xdr:colOff>255270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F85CDCC9-B7C4-E2F6-522E-509566E91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28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tabSelected="1" view="pageLayout" topLeftCell="A56" zoomScaleNormal="100" workbookViewId="0">
      <selection activeCell="N61" sqref="N61"/>
    </sheetView>
  </sheetViews>
  <sheetFormatPr defaultColWidth="9.109375" defaultRowHeight="16.8" x14ac:dyDescent="0.4"/>
  <cols>
    <col min="1" max="1" width="4.33203125" style="2" customWidth="1"/>
    <col min="2" max="2" width="51.33203125" style="2" customWidth="1"/>
    <col min="3" max="3" width="10.5546875" style="2" customWidth="1"/>
    <col min="4" max="4" width="13.88671875" style="2" hidden="1" customWidth="1"/>
    <col min="5" max="5" width="13.109375" style="2" hidden="1" customWidth="1"/>
    <col min="6" max="6" width="19.6640625" style="2" customWidth="1"/>
    <col min="7" max="7" width="16.6640625" style="2" customWidth="1"/>
    <col min="8" max="8" width="19.33203125" style="2" customWidth="1"/>
    <col min="9" max="9" width="17.6640625" style="2" customWidth="1"/>
    <col min="10" max="10" width="19.88671875" style="2" customWidth="1"/>
    <col min="11" max="11" width="4.109375" style="2" customWidth="1"/>
    <col min="12" max="12" width="18.88671875" style="2" customWidth="1"/>
    <col min="13" max="13" width="7.109375" style="2" customWidth="1"/>
    <col min="14" max="14" width="10.109375" style="2" customWidth="1"/>
    <col min="15" max="15" width="6.5546875" style="2" customWidth="1"/>
    <col min="16" max="16384" width="9.109375" style="2"/>
  </cols>
  <sheetData>
    <row r="1" spans="1:12" ht="61.2" customHeight="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2" x14ac:dyDescent="0.4">
      <c r="A2" s="42"/>
      <c r="B2" s="42"/>
      <c r="C2" s="23"/>
      <c r="D2" s="24"/>
      <c r="E2" s="25" t="s">
        <v>15</v>
      </c>
      <c r="F2" s="32"/>
      <c r="G2" s="32"/>
      <c r="H2" s="25"/>
      <c r="I2" s="44" t="s">
        <v>61</v>
      </c>
      <c r="J2" s="44"/>
    </row>
    <row r="3" spans="1:12" x14ac:dyDescent="0.4">
      <c r="A3" s="42"/>
      <c r="B3" s="42"/>
      <c r="C3" s="27"/>
      <c r="D3" s="27"/>
      <c r="E3" s="27"/>
      <c r="F3" s="27"/>
      <c r="G3" s="27"/>
      <c r="H3" s="27"/>
      <c r="I3" s="44" t="s">
        <v>62</v>
      </c>
      <c r="J3" s="44"/>
    </row>
    <row r="4" spans="1:12" x14ac:dyDescent="0.4">
      <c r="A4" s="22"/>
      <c r="B4" s="22"/>
      <c r="C4" s="27"/>
      <c r="D4" s="27"/>
      <c r="E4" s="27"/>
      <c r="F4" s="27"/>
      <c r="G4" s="27"/>
      <c r="H4" s="27"/>
      <c r="I4" s="28"/>
      <c r="J4" s="28"/>
    </row>
    <row r="5" spans="1:12" ht="40.799999999999997" customHeight="1" x14ac:dyDescent="0.4">
      <c r="A5" s="29"/>
      <c r="B5" s="43" t="s">
        <v>63</v>
      </c>
      <c r="C5" s="43"/>
      <c r="D5" s="43"/>
      <c r="E5" s="43"/>
      <c r="F5" s="43"/>
      <c r="G5" s="43"/>
      <c r="H5" s="43"/>
      <c r="I5" s="43"/>
      <c r="J5" s="43"/>
    </row>
    <row r="6" spans="1:12" ht="18" customHeight="1" x14ac:dyDescent="0.4">
      <c r="A6" s="5"/>
      <c r="B6" s="45" t="s">
        <v>59</v>
      </c>
      <c r="C6" s="45"/>
      <c r="D6" s="45"/>
      <c r="E6" s="45"/>
      <c r="F6" s="45"/>
      <c r="G6" s="45"/>
      <c r="H6" s="45"/>
      <c r="I6" s="45"/>
      <c r="J6" s="45"/>
    </row>
    <row r="7" spans="1:12" x14ac:dyDescent="0.4">
      <c r="A7" s="6"/>
      <c r="B7" s="7"/>
      <c r="C7" s="6"/>
      <c r="E7" s="8"/>
      <c r="F7" s="8"/>
      <c r="G7" s="8"/>
      <c r="H7" s="6"/>
      <c r="I7" s="6"/>
      <c r="J7" s="8" t="s">
        <v>0</v>
      </c>
    </row>
    <row r="8" spans="1:12" ht="14.25" customHeight="1" x14ac:dyDescent="0.4">
      <c r="A8" s="33" t="s">
        <v>1</v>
      </c>
      <c r="B8" s="36" t="s">
        <v>2</v>
      </c>
      <c r="C8" s="36" t="s">
        <v>3</v>
      </c>
      <c r="D8" s="39" t="s">
        <v>17</v>
      </c>
      <c r="E8" s="39" t="s">
        <v>10</v>
      </c>
      <c r="F8" s="39" t="s">
        <v>55</v>
      </c>
      <c r="G8" s="39" t="s">
        <v>53</v>
      </c>
      <c r="H8" s="39" t="s">
        <v>54</v>
      </c>
      <c r="I8" s="39" t="s">
        <v>56</v>
      </c>
      <c r="J8" s="39" t="s">
        <v>57</v>
      </c>
    </row>
    <row r="9" spans="1:12" ht="14.25" customHeight="1" x14ac:dyDescent="0.4">
      <c r="A9" s="34"/>
      <c r="B9" s="37"/>
      <c r="C9" s="37"/>
      <c r="D9" s="40"/>
      <c r="E9" s="40"/>
      <c r="F9" s="40"/>
      <c r="G9" s="40"/>
      <c r="H9" s="40"/>
      <c r="I9" s="40"/>
      <c r="J9" s="40"/>
    </row>
    <row r="10" spans="1:12" ht="14.25" customHeight="1" x14ac:dyDescent="0.4">
      <c r="A10" s="34"/>
      <c r="B10" s="37"/>
      <c r="C10" s="37"/>
      <c r="D10" s="40"/>
      <c r="E10" s="40"/>
      <c r="F10" s="40"/>
      <c r="G10" s="40"/>
      <c r="H10" s="40"/>
      <c r="I10" s="40"/>
      <c r="J10" s="40"/>
    </row>
    <row r="11" spans="1:12" ht="37.200000000000003" customHeight="1" x14ac:dyDescent="0.4">
      <c r="A11" s="35"/>
      <c r="B11" s="38"/>
      <c r="C11" s="38"/>
      <c r="D11" s="41"/>
      <c r="E11" s="41"/>
      <c r="F11" s="41"/>
      <c r="G11" s="41"/>
      <c r="H11" s="41"/>
      <c r="I11" s="41"/>
      <c r="J11" s="41"/>
    </row>
    <row r="12" spans="1:12" ht="14.25" customHeight="1" x14ac:dyDescent="0.4">
      <c r="A12" s="9">
        <v>1</v>
      </c>
      <c r="B12" s="9" t="s">
        <v>18</v>
      </c>
      <c r="C12" s="9"/>
      <c r="D12" s="10">
        <v>18558</v>
      </c>
      <c r="E12" s="10">
        <v>0</v>
      </c>
      <c r="F12" s="11">
        <v>78777.42</v>
      </c>
      <c r="G12" s="11"/>
      <c r="H12" s="11"/>
      <c r="I12" s="11"/>
      <c r="J12" s="11">
        <f>F12+G12+H12+I12</f>
        <v>78777.42</v>
      </c>
    </row>
    <row r="13" spans="1:12" ht="15.75" customHeight="1" x14ac:dyDescent="0.4">
      <c r="A13" s="9">
        <f t="shared" ref="A13:A66" si="0">A12+1</f>
        <v>2</v>
      </c>
      <c r="B13" s="9" t="s">
        <v>11</v>
      </c>
      <c r="C13" s="9"/>
      <c r="D13" s="10">
        <v>0</v>
      </c>
      <c r="E13" s="11">
        <v>161219.17000000001</v>
      </c>
      <c r="F13" s="11">
        <v>581035.11999999988</v>
      </c>
      <c r="G13" s="11"/>
      <c r="H13" s="11">
        <v>907.9</v>
      </c>
      <c r="I13" s="11"/>
      <c r="J13" s="11">
        <f>F13+G13+H13+I13</f>
        <v>581943.0199999999</v>
      </c>
      <c r="L13" s="12"/>
    </row>
    <row r="14" spans="1:12" ht="15.75" customHeight="1" x14ac:dyDescent="0.4">
      <c r="A14" s="9">
        <f t="shared" si="0"/>
        <v>3</v>
      </c>
      <c r="B14" s="9" t="s">
        <v>50</v>
      </c>
      <c r="C14" s="9"/>
      <c r="D14" s="10"/>
      <c r="E14" s="11"/>
      <c r="F14" s="11">
        <v>56461.48</v>
      </c>
      <c r="G14" s="11"/>
      <c r="H14" s="11"/>
      <c r="I14" s="11"/>
      <c r="J14" s="11">
        <f t="shared" ref="J14:J60" si="1">F14+G14+H14+I14</f>
        <v>56461.48</v>
      </c>
    </row>
    <row r="15" spans="1:12" ht="18" customHeight="1" x14ac:dyDescent="0.4">
      <c r="A15" s="9">
        <f t="shared" si="0"/>
        <v>4</v>
      </c>
      <c r="B15" s="13" t="s">
        <v>49</v>
      </c>
      <c r="C15" s="9"/>
      <c r="D15" s="10"/>
      <c r="E15" s="11"/>
      <c r="F15" s="11">
        <v>0</v>
      </c>
      <c r="G15" s="11"/>
      <c r="H15" s="11"/>
      <c r="I15" s="11"/>
      <c r="J15" s="11">
        <f t="shared" si="1"/>
        <v>0</v>
      </c>
    </row>
    <row r="16" spans="1:12" ht="15.6" customHeight="1" x14ac:dyDescent="0.4">
      <c r="A16" s="9">
        <f t="shared" si="0"/>
        <v>5</v>
      </c>
      <c r="B16" s="14" t="s">
        <v>4</v>
      </c>
      <c r="C16" s="9"/>
      <c r="D16" s="11">
        <f>D12+D13</f>
        <v>18558</v>
      </c>
      <c r="E16" s="15">
        <f>E12+E13</f>
        <v>161219.17000000001</v>
      </c>
      <c r="F16" s="11">
        <v>716274.01999999979</v>
      </c>
      <c r="G16" s="11"/>
      <c r="H16" s="11">
        <f>H13</f>
        <v>907.9</v>
      </c>
      <c r="I16" s="11"/>
      <c r="J16" s="11">
        <f t="shared" si="1"/>
        <v>717181.91999999981</v>
      </c>
      <c r="L16" s="12"/>
    </row>
    <row r="17" spans="1:16" x14ac:dyDescent="0.4">
      <c r="A17" s="9">
        <f t="shared" si="0"/>
        <v>6</v>
      </c>
      <c r="B17" s="14" t="s">
        <v>33</v>
      </c>
      <c r="C17" s="14" t="s">
        <v>14</v>
      </c>
      <c r="D17" s="11" t="e">
        <f>#REF!+D49+D53+#REF!+#REF!+D20</f>
        <v>#REF!</v>
      </c>
      <c r="E17" s="11" t="e">
        <f>#REF!+E49+E53+#REF!+#REF!+E20</f>
        <v>#REF!</v>
      </c>
      <c r="F17" s="11">
        <v>716274.01999999979</v>
      </c>
      <c r="G17" s="11"/>
      <c r="H17" s="11">
        <f>H18+H20+H49+H53+H64</f>
        <v>907.9</v>
      </c>
      <c r="I17" s="11"/>
      <c r="J17" s="11">
        <f t="shared" si="1"/>
        <v>717181.91999999981</v>
      </c>
      <c r="L17" s="12"/>
    </row>
    <row r="18" spans="1:16" x14ac:dyDescent="0.4">
      <c r="A18" s="9">
        <f t="shared" si="0"/>
        <v>7</v>
      </c>
      <c r="B18" s="14" t="s">
        <v>39</v>
      </c>
      <c r="C18" s="14" t="s">
        <v>35</v>
      </c>
      <c r="D18" s="11"/>
      <c r="E18" s="11"/>
      <c r="F18" s="11">
        <v>5437.24</v>
      </c>
      <c r="G18" s="11"/>
      <c r="H18" s="11"/>
      <c r="I18" s="11"/>
      <c r="J18" s="11">
        <f t="shared" si="1"/>
        <v>5437.24</v>
      </c>
      <c r="L18" s="12"/>
    </row>
    <row r="19" spans="1:16" x14ac:dyDescent="0.4">
      <c r="A19" s="9">
        <f t="shared" si="0"/>
        <v>8</v>
      </c>
      <c r="B19" s="9" t="s">
        <v>36</v>
      </c>
      <c r="C19" s="9" t="s">
        <v>35</v>
      </c>
      <c r="D19" s="11"/>
      <c r="E19" s="11"/>
      <c r="F19" s="11">
        <v>5437.24</v>
      </c>
      <c r="G19" s="11"/>
      <c r="H19" s="11"/>
      <c r="I19" s="11"/>
      <c r="J19" s="10">
        <f t="shared" si="1"/>
        <v>5437.24</v>
      </c>
      <c r="L19" s="12"/>
    </row>
    <row r="20" spans="1:16" x14ac:dyDescent="0.4">
      <c r="A20" s="9">
        <f t="shared" si="0"/>
        <v>9</v>
      </c>
      <c r="B20" s="14" t="s">
        <v>31</v>
      </c>
      <c r="C20" s="14" t="s">
        <v>22</v>
      </c>
      <c r="D20" s="11" t="e">
        <f>#REF!+#REF!+#REF!</f>
        <v>#REF!</v>
      </c>
      <c r="E20" s="11" t="e">
        <f>#REF!+#REF!+#REF!</f>
        <v>#REF!</v>
      </c>
      <c r="F20" s="11">
        <v>626470.31999999995</v>
      </c>
      <c r="G20" s="11"/>
      <c r="H20" s="11">
        <f>H21+H26+H32+H38+H44</f>
        <v>870</v>
      </c>
      <c r="I20" s="11"/>
      <c r="J20" s="11">
        <f t="shared" si="1"/>
        <v>627340.31999999995</v>
      </c>
      <c r="L20" s="12"/>
    </row>
    <row r="21" spans="1:16" x14ac:dyDescent="0.4">
      <c r="A21" s="9">
        <f t="shared" si="0"/>
        <v>10</v>
      </c>
      <c r="B21" s="14" t="s">
        <v>23</v>
      </c>
      <c r="C21" s="14" t="s">
        <v>22</v>
      </c>
      <c r="D21" s="11">
        <f>D22+D23+D25</f>
        <v>850</v>
      </c>
      <c r="E21" s="11">
        <f>E22+E23+E25</f>
        <v>37776.799999999996</v>
      </c>
      <c r="F21" s="11">
        <v>129576.3</v>
      </c>
      <c r="G21" s="11"/>
      <c r="H21" s="11"/>
      <c r="I21" s="11"/>
      <c r="J21" s="11">
        <f t="shared" si="1"/>
        <v>129576.3</v>
      </c>
      <c r="L21" s="12"/>
      <c r="N21" s="12"/>
    </row>
    <row r="22" spans="1:16" x14ac:dyDescent="0.4">
      <c r="A22" s="9">
        <f t="shared" si="0"/>
        <v>11</v>
      </c>
      <c r="B22" s="9" t="s">
        <v>24</v>
      </c>
      <c r="C22" s="9">
        <v>10</v>
      </c>
      <c r="D22" s="10">
        <v>0</v>
      </c>
      <c r="E22" s="10">
        <v>14900</v>
      </c>
      <c r="F22" s="10">
        <v>88100</v>
      </c>
      <c r="G22" s="11"/>
      <c r="H22" s="11"/>
      <c r="I22" s="11"/>
      <c r="J22" s="10">
        <f t="shared" si="1"/>
        <v>88100</v>
      </c>
      <c r="L22" s="12"/>
      <c r="N22" s="12"/>
      <c r="P22" s="12"/>
    </row>
    <row r="23" spans="1:16" x14ac:dyDescent="0.4">
      <c r="A23" s="9">
        <f t="shared" si="0"/>
        <v>12</v>
      </c>
      <c r="B23" s="9" t="s">
        <v>25</v>
      </c>
      <c r="C23" s="9">
        <v>20</v>
      </c>
      <c r="D23" s="10">
        <v>0</v>
      </c>
      <c r="E23" s="10">
        <v>21339.21</v>
      </c>
      <c r="F23" s="10">
        <v>36870.300000000003</v>
      </c>
      <c r="G23" s="11"/>
      <c r="H23" s="11"/>
      <c r="I23" s="11"/>
      <c r="J23" s="10">
        <f t="shared" si="1"/>
        <v>36870.300000000003</v>
      </c>
      <c r="L23" s="12"/>
      <c r="N23" s="12"/>
      <c r="P23" s="12"/>
    </row>
    <row r="24" spans="1:16" ht="33.6" x14ac:dyDescent="0.4">
      <c r="A24" s="9">
        <f t="shared" si="0"/>
        <v>13</v>
      </c>
      <c r="B24" s="13" t="s">
        <v>37</v>
      </c>
      <c r="C24" s="16">
        <v>59</v>
      </c>
      <c r="D24" s="10"/>
      <c r="E24" s="10"/>
      <c r="F24" s="10">
        <v>270</v>
      </c>
      <c r="G24" s="11"/>
      <c r="H24" s="11"/>
      <c r="I24" s="11"/>
      <c r="J24" s="10">
        <f t="shared" si="1"/>
        <v>270</v>
      </c>
      <c r="L24" s="12"/>
      <c r="N24" s="12"/>
      <c r="P24" s="12"/>
    </row>
    <row r="25" spans="1:16" x14ac:dyDescent="0.4">
      <c r="A25" s="9">
        <f t="shared" si="0"/>
        <v>14</v>
      </c>
      <c r="B25" s="9" t="s">
        <v>26</v>
      </c>
      <c r="C25" s="9">
        <v>70</v>
      </c>
      <c r="D25" s="10">
        <v>850</v>
      </c>
      <c r="E25" s="10">
        <v>1537.59</v>
      </c>
      <c r="F25" s="10">
        <v>4336</v>
      </c>
      <c r="G25" s="11"/>
      <c r="H25" s="11"/>
      <c r="I25" s="11"/>
      <c r="J25" s="10">
        <f t="shared" si="1"/>
        <v>4336</v>
      </c>
      <c r="L25" s="12"/>
      <c r="M25" s="12"/>
      <c r="N25" s="12"/>
      <c r="P25" s="12"/>
    </row>
    <row r="26" spans="1:16" x14ac:dyDescent="0.4">
      <c r="A26" s="9">
        <f t="shared" si="0"/>
        <v>15</v>
      </c>
      <c r="B26" s="14" t="s">
        <v>27</v>
      </c>
      <c r="C26" s="14" t="s">
        <v>22</v>
      </c>
      <c r="D26" s="11">
        <f>D28+D31+D27</f>
        <v>1000</v>
      </c>
      <c r="E26" s="11">
        <f>E27+E28+E31</f>
        <v>60337</v>
      </c>
      <c r="F26" s="11">
        <v>208008.06</v>
      </c>
      <c r="G26" s="11"/>
      <c r="H26" s="11"/>
      <c r="I26" s="11"/>
      <c r="J26" s="11">
        <f t="shared" si="1"/>
        <v>208008.06</v>
      </c>
      <c r="L26" s="12"/>
      <c r="M26" s="12"/>
      <c r="N26" s="12"/>
      <c r="P26" s="12"/>
    </row>
    <row r="27" spans="1:16" x14ac:dyDescent="0.4">
      <c r="A27" s="9">
        <f t="shared" si="0"/>
        <v>16</v>
      </c>
      <c r="B27" s="9" t="s">
        <v>24</v>
      </c>
      <c r="C27" s="9">
        <v>10</v>
      </c>
      <c r="D27" s="10">
        <v>0</v>
      </c>
      <c r="E27" s="10">
        <v>32079</v>
      </c>
      <c r="F27" s="10">
        <v>131115.85999999999</v>
      </c>
      <c r="G27" s="11"/>
      <c r="H27" s="11"/>
      <c r="I27" s="11"/>
      <c r="J27" s="10">
        <f t="shared" si="1"/>
        <v>131115.85999999999</v>
      </c>
      <c r="L27" s="12"/>
      <c r="M27" s="12"/>
      <c r="N27" s="12"/>
    </row>
    <row r="28" spans="1:16" x14ac:dyDescent="0.4">
      <c r="A28" s="9">
        <f t="shared" si="0"/>
        <v>17</v>
      </c>
      <c r="B28" s="9" t="s">
        <v>25</v>
      </c>
      <c r="C28" s="9">
        <v>20</v>
      </c>
      <c r="D28" s="10">
        <v>217</v>
      </c>
      <c r="E28" s="10">
        <v>22439</v>
      </c>
      <c r="F28" s="10">
        <v>71666.149999999994</v>
      </c>
      <c r="G28" s="11"/>
      <c r="H28" s="11"/>
      <c r="I28" s="11"/>
      <c r="J28" s="10">
        <f t="shared" si="1"/>
        <v>71666.149999999994</v>
      </c>
      <c r="L28" s="12"/>
      <c r="M28" s="12"/>
      <c r="N28" s="12"/>
      <c r="P28" s="12"/>
    </row>
    <row r="29" spans="1:16" ht="33.6" x14ac:dyDescent="0.4">
      <c r="A29" s="9">
        <f t="shared" si="0"/>
        <v>18</v>
      </c>
      <c r="B29" s="13" t="s">
        <v>37</v>
      </c>
      <c r="C29" s="16">
        <v>59</v>
      </c>
      <c r="D29" s="10"/>
      <c r="E29" s="10"/>
      <c r="F29" s="10">
        <v>1152</v>
      </c>
      <c r="G29" s="11"/>
      <c r="H29" s="11"/>
      <c r="I29" s="11"/>
      <c r="J29" s="10">
        <f t="shared" si="1"/>
        <v>1152</v>
      </c>
      <c r="L29" s="12"/>
      <c r="M29" s="12"/>
      <c r="N29" s="12"/>
      <c r="P29" s="12"/>
    </row>
    <row r="30" spans="1:16" ht="33.6" x14ac:dyDescent="0.4">
      <c r="A30" s="9">
        <f t="shared" si="0"/>
        <v>19</v>
      </c>
      <c r="B30" s="13" t="s">
        <v>38</v>
      </c>
      <c r="C30" s="9">
        <v>58</v>
      </c>
      <c r="D30" s="10"/>
      <c r="E30" s="10"/>
      <c r="F30" s="10">
        <v>0</v>
      </c>
      <c r="G30" s="11"/>
      <c r="H30" s="11"/>
      <c r="I30" s="11"/>
      <c r="J30" s="10">
        <f t="shared" si="1"/>
        <v>0</v>
      </c>
      <c r="L30" s="12"/>
      <c r="M30" s="12"/>
      <c r="N30" s="12"/>
      <c r="P30" s="12"/>
    </row>
    <row r="31" spans="1:16" x14ac:dyDescent="0.4">
      <c r="A31" s="9">
        <f t="shared" si="0"/>
        <v>20</v>
      </c>
      <c r="B31" s="9" t="s">
        <v>26</v>
      </c>
      <c r="C31" s="9">
        <v>70</v>
      </c>
      <c r="D31" s="10">
        <v>783</v>
      </c>
      <c r="E31" s="10">
        <v>5819</v>
      </c>
      <c r="F31" s="10">
        <v>4074.05</v>
      </c>
      <c r="G31" s="11"/>
      <c r="H31" s="11"/>
      <c r="I31" s="11"/>
      <c r="J31" s="10">
        <f t="shared" si="1"/>
        <v>4074.05</v>
      </c>
      <c r="L31" s="12"/>
    </row>
    <row r="32" spans="1:16" ht="34.200000000000003" customHeight="1" x14ac:dyDescent="0.4">
      <c r="A32" s="9">
        <f t="shared" si="0"/>
        <v>21</v>
      </c>
      <c r="B32" s="17" t="s">
        <v>28</v>
      </c>
      <c r="C32" s="14" t="s">
        <v>22</v>
      </c>
      <c r="D32" s="11">
        <f>D34+D36+D33</f>
        <v>850</v>
      </c>
      <c r="E32" s="11">
        <f>E33+E34+E36</f>
        <v>15952.33</v>
      </c>
      <c r="F32" s="11">
        <v>90310.42</v>
      </c>
      <c r="G32" s="11"/>
      <c r="H32" s="11"/>
      <c r="I32" s="11"/>
      <c r="J32" s="11">
        <f t="shared" si="1"/>
        <v>90310.42</v>
      </c>
      <c r="L32" s="12"/>
    </row>
    <row r="33" spans="1:14" x14ac:dyDescent="0.4">
      <c r="A33" s="9">
        <f t="shared" si="0"/>
        <v>22</v>
      </c>
      <c r="B33" s="9" t="s">
        <v>24</v>
      </c>
      <c r="C33" s="9">
        <v>10</v>
      </c>
      <c r="D33" s="10">
        <v>0</v>
      </c>
      <c r="E33" s="10">
        <v>10800</v>
      </c>
      <c r="F33" s="10">
        <v>65003.44</v>
      </c>
      <c r="G33" s="11"/>
      <c r="H33" s="11"/>
      <c r="I33" s="11"/>
      <c r="J33" s="10">
        <f t="shared" si="1"/>
        <v>65003.44</v>
      </c>
      <c r="N33" s="12"/>
    </row>
    <row r="34" spans="1:14" x14ac:dyDescent="0.4">
      <c r="A34" s="9">
        <f t="shared" si="0"/>
        <v>23</v>
      </c>
      <c r="B34" s="9" t="s">
        <v>25</v>
      </c>
      <c r="C34" s="9">
        <v>20</v>
      </c>
      <c r="D34" s="10">
        <v>0</v>
      </c>
      <c r="E34" s="10">
        <v>4356</v>
      </c>
      <c r="F34" s="10">
        <v>23125.86</v>
      </c>
      <c r="G34" s="11"/>
      <c r="H34" s="11"/>
      <c r="I34" s="11"/>
      <c r="J34" s="10">
        <f t="shared" si="1"/>
        <v>23125.86</v>
      </c>
      <c r="N34" s="12"/>
    </row>
    <row r="35" spans="1:14" ht="33.6" x14ac:dyDescent="0.4">
      <c r="A35" s="9">
        <f t="shared" si="0"/>
        <v>24</v>
      </c>
      <c r="B35" s="13" t="s">
        <v>37</v>
      </c>
      <c r="C35" s="16">
        <v>59</v>
      </c>
      <c r="D35" s="10"/>
      <c r="E35" s="10"/>
      <c r="F35" s="10">
        <v>450</v>
      </c>
      <c r="G35" s="11"/>
      <c r="H35" s="11"/>
      <c r="I35" s="11"/>
      <c r="J35" s="10">
        <f t="shared" si="1"/>
        <v>450</v>
      </c>
      <c r="N35" s="12"/>
    </row>
    <row r="36" spans="1:14" x14ac:dyDescent="0.4">
      <c r="A36" s="9">
        <f t="shared" si="0"/>
        <v>25</v>
      </c>
      <c r="B36" s="9" t="s">
        <v>26</v>
      </c>
      <c r="C36" s="9">
        <v>70</v>
      </c>
      <c r="D36" s="10">
        <v>850</v>
      </c>
      <c r="E36" s="10">
        <v>796.33</v>
      </c>
      <c r="F36" s="10">
        <v>1731.12</v>
      </c>
      <c r="G36" s="11"/>
      <c r="H36" s="11"/>
      <c r="I36" s="11"/>
      <c r="J36" s="10">
        <f t="shared" si="1"/>
        <v>1731.12</v>
      </c>
    </row>
    <row r="37" spans="1:14" ht="33.6" x14ac:dyDescent="0.4">
      <c r="A37" s="9">
        <f t="shared" si="0"/>
        <v>26</v>
      </c>
      <c r="B37" s="13" t="s">
        <v>38</v>
      </c>
      <c r="C37" s="9">
        <v>58</v>
      </c>
      <c r="D37" s="10"/>
      <c r="E37" s="10"/>
      <c r="F37" s="10">
        <v>0</v>
      </c>
      <c r="G37" s="11"/>
      <c r="H37" s="11"/>
      <c r="I37" s="11"/>
      <c r="J37" s="10">
        <f t="shared" si="1"/>
        <v>0</v>
      </c>
    </row>
    <row r="38" spans="1:14" x14ac:dyDescent="0.4">
      <c r="A38" s="9">
        <f t="shared" si="0"/>
        <v>27</v>
      </c>
      <c r="B38" s="14" t="s">
        <v>29</v>
      </c>
      <c r="C38" s="14" t="s">
        <v>22</v>
      </c>
      <c r="D38" s="11">
        <f>D40+D43+D39</f>
        <v>850</v>
      </c>
      <c r="E38" s="11">
        <f>E39+E40+E43</f>
        <v>33005.589999999997</v>
      </c>
      <c r="F38" s="11">
        <v>175604.09</v>
      </c>
      <c r="G38" s="11"/>
      <c r="H38" s="11">
        <f>H39+H40+H41+H42+H43</f>
        <v>870</v>
      </c>
      <c r="I38" s="11"/>
      <c r="J38" s="11">
        <f t="shared" si="1"/>
        <v>176474.09</v>
      </c>
    </row>
    <row r="39" spans="1:14" x14ac:dyDescent="0.4">
      <c r="A39" s="9">
        <f t="shared" si="0"/>
        <v>28</v>
      </c>
      <c r="B39" s="9" t="s">
        <v>24</v>
      </c>
      <c r="C39" s="9">
        <v>10</v>
      </c>
      <c r="D39" s="10">
        <v>0</v>
      </c>
      <c r="E39" s="10">
        <v>16365</v>
      </c>
      <c r="F39" s="10">
        <v>118981.35</v>
      </c>
      <c r="G39" s="11"/>
      <c r="H39" s="10">
        <v>800</v>
      </c>
      <c r="I39" s="11"/>
      <c r="J39" s="10">
        <f t="shared" si="1"/>
        <v>119781.35</v>
      </c>
    </row>
    <row r="40" spans="1:14" x14ac:dyDescent="0.4">
      <c r="A40" s="9">
        <f t="shared" si="0"/>
        <v>29</v>
      </c>
      <c r="B40" s="9" t="s">
        <v>25</v>
      </c>
      <c r="C40" s="9">
        <v>20</v>
      </c>
      <c r="D40" s="10">
        <v>0</v>
      </c>
      <c r="E40" s="10">
        <v>13320.59</v>
      </c>
      <c r="F40" s="10">
        <v>49310.74</v>
      </c>
      <c r="G40" s="11"/>
      <c r="H40" s="11"/>
      <c r="I40" s="11"/>
      <c r="J40" s="10">
        <f t="shared" si="1"/>
        <v>49310.74</v>
      </c>
    </row>
    <row r="41" spans="1:14" ht="20.399999999999999" customHeight="1" x14ac:dyDescent="0.4">
      <c r="A41" s="9">
        <f t="shared" si="0"/>
        <v>30</v>
      </c>
      <c r="B41" s="13" t="s">
        <v>37</v>
      </c>
      <c r="C41" s="16">
        <v>59</v>
      </c>
      <c r="D41" s="10"/>
      <c r="E41" s="10"/>
      <c r="F41" s="10">
        <v>675</v>
      </c>
      <c r="G41" s="11"/>
      <c r="H41" s="10">
        <v>70</v>
      </c>
      <c r="I41" s="11"/>
      <c r="J41" s="10">
        <f t="shared" si="1"/>
        <v>745</v>
      </c>
    </row>
    <row r="42" spans="1:14" ht="33.6" x14ac:dyDescent="0.4">
      <c r="A42" s="9">
        <f t="shared" si="0"/>
        <v>31</v>
      </c>
      <c r="B42" s="13" t="s">
        <v>46</v>
      </c>
      <c r="C42" s="16">
        <v>58</v>
      </c>
      <c r="D42" s="10"/>
      <c r="E42" s="10"/>
      <c r="F42" s="10">
        <v>0</v>
      </c>
      <c r="G42" s="11"/>
      <c r="H42" s="11"/>
      <c r="I42" s="11"/>
      <c r="J42" s="10">
        <f t="shared" si="1"/>
        <v>0</v>
      </c>
    </row>
    <row r="43" spans="1:14" x14ac:dyDescent="0.4">
      <c r="A43" s="9">
        <f t="shared" si="0"/>
        <v>32</v>
      </c>
      <c r="B43" s="9" t="s">
        <v>26</v>
      </c>
      <c r="C43" s="9">
        <v>70</v>
      </c>
      <c r="D43" s="10">
        <v>850</v>
      </c>
      <c r="E43" s="10">
        <v>3320</v>
      </c>
      <c r="F43" s="10">
        <v>6637</v>
      </c>
      <c r="G43" s="11"/>
      <c r="H43" s="11"/>
      <c r="I43" s="11"/>
      <c r="J43" s="10">
        <f t="shared" si="1"/>
        <v>6637</v>
      </c>
    </row>
    <row r="44" spans="1:14" x14ac:dyDescent="0.4">
      <c r="A44" s="9">
        <f t="shared" si="0"/>
        <v>33</v>
      </c>
      <c r="B44" s="14" t="s">
        <v>30</v>
      </c>
      <c r="C44" s="14" t="s">
        <v>22</v>
      </c>
      <c r="D44" s="11">
        <f>D46+D48+D45</f>
        <v>750</v>
      </c>
      <c r="E44" s="11">
        <f>E45+E46+E48</f>
        <v>8383</v>
      </c>
      <c r="F44" s="11">
        <v>22971.45</v>
      </c>
      <c r="G44" s="11"/>
      <c r="H44" s="11"/>
      <c r="I44" s="11"/>
      <c r="J44" s="11">
        <f t="shared" si="1"/>
        <v>22971.45</v>
      </c>
    </row>
    <row r="45" spans="1:14" x14ac:dyDescent="0.4">
      <c r="A45" s="9">
        <f t="shared" si="0"/>
        <v>34</v>
      </c>
      <c r="B45" s="9" t="s">
        <v>24</v>
      </c>
      <c r="C45" s="9">
        <v>10</v>
      </c>
      <c r="D45" s="10">
        <v>0</v>
      </c>
      <c r="E45" s="10">
        <v>4283</v>
      </c>
      <c r="F45" s="10">
        <v>15532</v>
      </c>
      <c r="G45" s="11"/>
      <c r="H45" s="11"/>
      <c r="I45" s="11"/>
      <c r="J45" s="10">
        <f t="shared" si="1"/>
        <v>15532</v>
      </c>
      <c r="L45" s="12"/>
    </row>
    <row r="46" spans="1:14" x14ac:dyDescent="0.4">
      <c r="A46" s="9">
        <f t="shared" si="0"/>
        <v>35</v>
      </c>
      <c r="B46" s="9" t="s">
        <v>25</v>
      </c>
      <c r="C46" s="9">
        <v>20</v>
      </c>
      <c r="D46" s="10">
        <v>0</v>
      </c>
      <c r="E46" s="10">
        <v>2600</v>
      </c>
      <c r="F46" s="10">
        <v>6726</v>
      </c>
      <c r="G46" s="11"/>
      <c r="H46" s="11"/>
      <c r="I46" s="11"/>
      <c r="J46" s="10">
        <f t="shared" si="1"/>
        <v>6726</v>
      </c>
    </row>
    <row r="47" spans="1:14" ht="33.6" x14ac:dyDescent="0.4">
      <c r="A47" s="9">
        <f t="shared" si="0"/>
        <v>36</v>
      </c>
      <c r="B47" s="13" t="s">
        <v>37</v>
      </c>
      <c r="C47" s="16">
        <v>59</v>
      </c>
      <c r="D47" s="10"/>
      <c r="E47" s="10"/>
      <c r="F47" s="10">
        <v>224</v>
      </c>
      <c r="G47" s="11"/>
      <c r="H47" s="11"/>
      <c r="I47" s="11"/>
      <c r="J47" s="10">
        <f t="shared" si="1"/>
        <v>224</v>
      </c>
      <c r="L47" s="12"/>
    </row>
    <row r="48" spans="1:14" x14ac:dyDescent="0.4">
      <c r="A48" s="9">
        <f t="shared" si="0"/>
        <v>37</v>
      </c>
      <c r="B48" s="9" t="s">
        <v>26</v>
      </c>
      <c r="C48" s="9">
        <v>70</v>
      </c>
      <c r="D48" s="10">
        <v>750</v>
      </c>
      <c r="E48" s="10">
        <v>1500</v>
      </c>
      <c r="F48" s="10">
        <v>489.45</v>
      </c>
      <c r="G48" s="11"/>
      <c r="H48" s="11"/>
      <c r="I48" s="11"/>
      <c r="J48" s="10">
        <f t="shared" si="1"/>
        <v>489.45</v>
      </c>
    </row>
    <row r="49" spans="1:14" x14ac:dyDescent="0.4">
      <c r="A49" s="9">
        <f t="shared" si="0"/>
        <v>38</v>
      </c>
      <c r="B49" s="14" t="s">
        <v>40</v>
      </c>
      <c r="C49" s="14" t="s">
        <v>13</v>
      </c>
      <c r="D49" s="11" t="e">
        <f>#REF!+D50+#REF!</f>
        <v>#REF!</v>
      </c>
      <c r="E49" s="11" t="e">
        <f>#REF!+E50+#REF!+#REF!</f>
        <v>#REF!</v>
      </c>
      <c r="F49" s="11">
        <v>63.59</v>
      </c>
      <c r="G49" s="11"/>
      <c r="H49" s="11"/>
      <c r="I49" s="11"/>
      <c r="J49" s="11">
        <f t="shared" si="1"/>
        <v>63.59</v>
      </c>
    </row>
    <row r="50" spans="1:14" x14ac:dyDescent="0.4">
      <c r="A50" s="9">
        <f t="shared" si="0"/>
        <v>39</v>
      </c>
      <c r="B50" s="9" t="s">
        <v>16</v>
      </c>
      <c r="C50" s="9" t="s">
        <v>13</v>
      </c>
      <c r="D50" s="10">
        <v>0</v>
      </c>
      <c r="E50" s="10">
        <v>55</v>
      </c>
      <c r="F50" s="10">
        <v>52.59</v>
      </c>
      <c r="G50" s="11"/>
      <c r="H50" s="11"/>
      <c r="I50" s="11"/>
      <c r="J50" s="10">
        <f t="shared" si="1"/>
        <v>52.59</v>
      </c>
    </row>
    <row r="51" spans="1:14" x14ac:dyDescent="0.4">
      <c r="A51" s="9">
        <f t="shared" si="0"/>
        <v>40</v>
      </c>
      <c r="B51" s="13" t="s">
        <v>58</v>
      </c>
      <c r="C51" s="9" t="s">
        <v>13</v>
      </c>
      <c r="D51" s="10"/>
      <c r="E51" s="10"/>
      <c r="F51" s="10">
        <v>6</v>
      </c>
      <c r="G51" s="11"/>
      <c r="H51" s="11"/>
      <c r="I51" s="11"/>
      <c r="J51" s="10">
        <f t="shared" si="1"/>
        <v>6</v>
      </c>
    </row>
    <row r="52" spans="1:14" x14ac:dyDescent="0.4">
      <c r="A52" s="9">
        <f t="shared" si="0"/>
        <v>41</v>
      </c>
      <c r="B52" s="13" t="s">
        <v>60</v>
      </c>
      <c r="C52" s="9" t="s">
        <v>13</v>
      </c>
      <c r="D52" s="10"/>
      <c r="E52" s="10"/>
      <c r="F52" s="10">
        <v>5</v>
      </c>
      <c r="G52" s="11"/>
      <c r="H52" s="11"/>
      <c r="I52" s="11"/>
      <c r="J52" s="10">
        <f t="shared" si="1"/>
        <v>5</v>
      </c>
    </row>
    <row r="53" spans="1:14" ht="33.6" x14ac:dyDescent="0.4">
      <c r="A53" s="9">
        <f t="shared" si="0"/>
        <v>42</v>
      </c>
      <c r="B53" s="17" t="s">
        <v>41</v>
      </c>
      <c r="C53" s="18" t="s">
        <v>12</v>
      </c>
      <c r="D53" s="11" t="e">
        <f>D54+D55+D56+D57+#REF!+D58+D59+D61+D62+D60</f>
        <v>#REF!</v>
      </c>
      <c r="E53" s="11" t="e">
        <f>E54+E55+E56+E57+#REF!+E58+E59+E60+E61+E62</f>
        <v>#REF!</v>
      </c>
      <c r="F53" s="11">
        <v>73302.47</v>
      </c>
      <c r="G53" s="11"/>
      <c r="H53" s="11">
        <f>H54+H55+H56+H57+H58+H59+H60+H61+H62+H63</f>
        <v>37.9</v>
      </c>
      <c r="I53" s="11"/>
      <c r="J53" s="11">
        <f t="shared" si="1"/>
        <v>73340.37</v>
      </c>
    </row>
    <row r="54" spans="1:14" x14ac:dyDescent="0.4">
      <c r="A54" s="9">
        <f t="shared" si="0"/>
        <v>43</v>
      </c>
      <c r="B54" s="9" t="s">
        <v>5</v>
      </c>
      <c r="C54" s="19" t="s">
        <v>12</v>
      </c>
      <c r="D54" s="10">
        <v>5999</v>
      </c>
      <c r="E54" s="10">
        <v>257.42</v>
      </c>
      <c r="F54" s="10">
        <v>36114.35</v>
      </c>
      <c r="G54" s="11"/>
      <c r="H54" s="11"/>
      <c r="I54" s="11"/>
      <c r="J54" s="10">
        <f t="shared" si="1"/>
        <v>36114.35</v>
      </c>
    </row>
    <row r="55" spans="1:14" x14ac:dyDescent="0.4">
      <c r="A55" s="9">
        <f t="shared" si="0"/>
        <v>44</v>
      </c>
      <c r="B55" s="9" t="s">
        <v>6</v>
      </c>
      <c r="C55" s="9" t="s">
        <v>12</v>
      </c>
      <c r="D55" s="10">
        <v>1331</v>
      </c>
      <c r="E55" s="10">
        <v>154</v>
      </c>
      <c r="F55" s="10">
        <v>9375.6999999999989</v>
      </c>
      <c r="G55" s="11"/>
      <c r="H55" s="11"/>
      <c r="I55" s="11"/>
      <c r="J55" s="10">
        <f t="shared" si="1"/>
        <v>9375.6999999999989</v>
      </c>
    </row>
    <row r="56" spans="1:14" x14ac:dyDescent="0.4">
      <c r="A56" s="9">
        <f t="shared" si="0"/>
        <v>45</v>
      </c>
      <c r="B56" s="9" t="s">
        <v>7</v>
      </c>
      <c r="C56" s="9" t="s">
        <v>12</v>
      </c>
      <c r="D56" s="10">
        <v>784</v>
      </c>
      <c r="E56" s="10">
        <v>94</v>
      </c>
      <c r="F56" s="10">
        <v>3513.5</v>
      </c>
      <c r="G56" s="11"/>
      <c r="H56" s="11"/>
      <c r="I56" s="11"/>
      <c r="J56" s="10">
        <f t="shared" si="1"/>
        <v>3513.5</v>
      </c>
    </row>
    <row r="57" spans="1:14" x14ac:dyDescent="0.4">
      <c r="A57" s="9">
        <f t="shared" si="0"/>
        <v>46</v>
      </c>
      <c r="B57" s="9" t="s">
        <v>8</v>
      </c>
      <c r="C57" s="9" t="s">
        <v>12</v>
      </c>
      <c r="D57" s="10">
        <v>1369</v>
      </c>
      <c r="E57" s="10">
        <v>180</v>
      </c>
      <c r="F57" s="10">
        <v>5764.1399999999994</v>
      </c>
      <c r="G57" s="11"/>
      <c r="H57" s="10">
        <v>30</v>
      </c>
      <c r="I57" s="11"/>
      <c r="J57" s="10">
        <f t="shared" si="1"/>
        <v>5794.1399999999994</v>
      </c>
    </row>
    <row r="58" spans="1:14" x14ac:dyDescent="0.4">
      <c r="A58" s="9">
        <f t="shared" si="0"/>
        <v>47</v>
      </c>
      <c r="B58" s="9" t="s">
        <v>9</v>
      </c>
      <c r="C58" s="9" t="s">
        <v>12</v>
      </c>
      <c r="D58" s="10">
        <v>395</v>
      </c>
      <c r="E58" s="10">
        <v>50</v>
      </c>
      <c r="F58" s="10">
        <v>1322.92</v>
      </c>
      <c r="G58" s="11"/>
      <c r="H58" s="11"/>
      <c r="I58" s="11"/>
      <c r="J58" s="10">
        <f t="shared" si="1"/>
        <v>1322.92</v>
      </c>
    </row>
    <row r="59" spans="1:14" ht="33.6" x14ac:dyDescent="0.4">
      <c r="A59" s="9">
        <f t="shared" si="0"/>
        <v>48</v>
      </c>
      <c r="B59" s="13" t="s">
        <v>20</v>
      </c>
      <c r="C59" s="9" t="s">
        <v>12</v>
      </c>
      <c r="D59" s="10">
        <v>920</v>
      </c>
      <c r="E59" s="10">
        <v>50</v>
      </c>
      <c r="F59" s="10">
        <v>2944.81</v>
      </c>
      <c r="G59" s="11"/>
      <c r="H59" s="11"/>
      <c r="I59" s="11"/>
      <c r="J59" s="10">
        <f t="shared" si="1"/>
        <v>2944.81</v>
      </c>
      <c r="L59" s="12"/>
      <c r="N59" s="12"/>
    </row>
    <row r="60" spans="1:14" x14ac:dyDescent="0.4">
      <c r="A60" s="9">
        <f t="shared" si="0"/>
        <v>49</v>
      </c>
      <c r="B60" s="9" t="s">
        <v>34</v>
      </c>
      <c r="C60" s="9" t="s">
        <v>12</v>
      </c>
      <c r="D60" s="10">
        <v>845</v>
      </c>
      <c r="E60" s="10">
        <v>315</v>
      </c>
      <c r="F60" s="10">
        <v>3548.45</v>
      </c>
      <c r="G60" s="11"/>
      <c r="H60" s="11"/>
      <c r="I60" s="11"/>
      <c r="J60" s="10">
        <f t="shared" si="1"/>
        <v>3548.45</v>
      </c>
    </row>
    <row r="61" spans="1:14" x14ac:dyDescent="0.4">
      <c r="A61" s="9">
        <f t="shared" si="0"/>
        <v>50</v>
      </c>
      <c r="B61" s="9" t="s">
        <v>19</v>
      </c>
      <c r="C61" s="9" t="s">
        <v>12</v>
      </c>
      <c r="D61" s="10">
        <v>677</v>
      </c>
      <c r="E61" s="10">
        <v>68</v>
      </c>
      <c r="F61" s="10">
        <v>1437.44</v>
      </c>
      <c r="G61" s="11"/>
      <c r="H61" s="11"/>
      <c r="I61" s="11"/>
      <c r="J61" s="10">
        <f>F61+G61+H61+I61</f>
        <v>1437.44</v>
      </c>
    </row>
    <row r="62" spans="1:14" x14ac:dyDescent="0.4">
      <c r="A62" s="9">
        <f t="shared" si="0"/>
        <v>51</v>
      </c>
      <c r="B62" s="9" t="s">
        <v>21</v>
      </c>
      <c r="C62" s="9" t="s">
        <v>12</v>
      </c>
      <c r="D62" s="10">
        <v>206</v>
      </c>
      <c r="E62" s="10">
        <v>12</v>
      </c>
      <c r="F62" s="10">
        <v>574</v>
      </c>
      <c r="G62" s="11"/>
      <c r="H62" s="10">
        <v>7.9</v>
      </c>
      <c r="I62" s="11"/>
      <c r="J62" s="10">
        <f t="shared" ref="J62:J66" si="2">F62+G62+H62+I62</f>
        <v>581.9</v>
      </c>
    </row>
    <row r="63" spans="1:14" x14ac:dyDescent="0.4">
      <c r="A63" s="9">
        <f t="shared" si="0"/>
        <v>52</v>
      </c>
      <c r="B63" s="9" t="s">
        <v>32</v>
      </c>
      <c r="C63" s="9" t="s">
        <v>12</v>
      </c>
      <c r="D63" s="10"/>
      <c r="E63" s="10"/>
      <c r="F63" s="10">
        <v>8707.16</v>
      </c>
      <c r="G63" s="11"/>
      <c r="H63" s="11"/>
      <c r="I63" s="11"/>
      <c r="J63" s="10">
        <f t="shared" si="2"/>
        <v>8707.16</v>
      </c>
    </row>
    <row r="64" spans="1:14" x14ac:dyDescent="0.4">
      <c r="A64" s="9">
        <f t="shared" si="0"/>
        <v>53</v>
      </c>
      <c r="B64" s="17" t="s">
        <v>42</v>
      </c>
      <c r="C64" s="14" t="s">
        <v>43</v>
      </c>
      <c r="D64" s="10"/>
      <c r="E64" s="10"/>
      <c r="F64" s="11">
        <v>11000.4</v>
      </c>
      <c r="G64" s="11"/>
      <c r="H64" s="11"/>
      <c r="I64" s="11"/>
      <c r="J64" s="11">
        <f t="shared" si="2"/>
        <v>11000.4</v>
      </c>
    </row>
    <row r="65" spans="1:11" x14ac:dyDescent="0.4">
      <c r="A65" s="9">
        <f t="shared" si="0"/>
        <v>54</v>
      </c>
      <c r="B65" s="9" t="s">
        <v>25</v>
      </c>
      <c r="C65" s="9" t="s">
        <v>44</v>
      </c>
      <c r="D65" s="10"/>
      <c r="E65" s="10"/>
      <c r="F65" s="10">
        <v>6132.4</v>
      </c>
      <c r="G65" s="11"/>
      <c r="H65" s="11"/>
      <c r="I65" s="11"/>
      <c r="J65" s="10">
        <f>F65+G65+H65+I65</f>
        <v>6132.4</v>
      </c>
    </row>
    <row r="66" spans="1:11" x14ac:dyDescent="0.4">
      <c r="A66" s="9">
        <f t="shared" si="0"/>
        <v>55</v>
      </c>
      <c r="B66" s="9" t="s">
        <v>26</v>
      </c>
      <c r="C66" s="9" t="s">
        <v>45</v>
      </c>
      <c r="D66" s="10"/>
      <c r="E66" s="10"/>
      <c r="F66" s="10">
        <v>4868</v>
      </c>
      <c r="G66" s="11"/>
      <c r="H66" s="11"/>
      <c r="I66" s="11"/>
      <c r="J66" s="10">
        <f t="shared" si="2"/>
        <v>4868</v>
      </c>
    </row>
    <row r="67" spans="1:11" x14ac:dyDescent="0.4">
      <c r="A67" s="5"/>
      <c r="B67" s="5"/>
      <c r="C67" s="5"/>
      <c r="D67" s="12"/>
      <c r="E67" s="12"/>
      <c r="F67" s="12"/>
      <c r="G67" s="20"/>
      <c r="H67" s="20"/>
      <c r="I67" s="20"/>
      <c r="J67" s="12"/>
    </row>
    <row r="68" spans="1:11" x14ac:dyDescent="0.4">
      <c r="A68" s="5"/>
      <c r="B68" s="5"/>
      <c r="C68" s="5"/>
      <c r="D68" s="12"/>
      <c r="E68" s="12"/>
      <c r="F68" s="12"/>
      <c r="G68" s="20"/>
      <c r="H68" s="20"/>
      <c r="I68" s="20"/>
      <c r="J68" s="12"/>
    </row>
    <row r="69" spans="1:11" x14ac:dyDescent="0.4">
      <c r="A69" s="5"/>
      <c r="B69" s="26"/>
      <c r="C69" s="32"/>
      <c r="D69" s="32"/>
      <c r="E69" s="23"/>
      <c r="F69" s="30"/>
      <c r="G69" s="30"/>
      <c r="H69" s="32" t="s">
        <v>51</v>
      </c>
      <c r="I69" s="32"/>
      <c r="J69" s="32"/>
      <c r="K69" s="23"/>
    </row>
    <row r="70" spans="1:11" x14ac:dyDescent="0.4">
      <c r="A70" s="21"/>
      <c r="B70" s="26" t="s">
        <v>47</v>
      </c>
      <c r="C70" s="42"/>
      <c r="D70" s="42"/>
      <c r="E70" s="42"/>
      <c r="F70" s="27"/>
      <c r="G70" s="27"/>
      <c r="H70" s="32" t="s">
        <v>64</v>
      </c>
      <c r="I70" s="32"/>
      <c r="J70" s="32"/>
      <c r="K70" s="27"/>
    </row>
    <row r="71" spans="1:11" x14ac:dyDescent="0.4">
      <c r="A71" s="21"/>
      <c r="B71" s="26" t="s">
        <v>48</v>
      </c>
      <c r="C71" s="32"/>
      <c r="D71" s="32"/>
      <c r="E71" s="23"/>
      <c r="F71" s="23"/>
      <c r="G71" s="27"/>
      <c r="H71" s="32" t="s">
        <v>52</v>
      </c>
      <c r="I71" s="32"/>
      <c r="J71" s="32"/>
      <c r="K71" s="23"/>
    </row>
    <row r="72" spans="1:11" x14ac:dyDescent="0.4">
      <c r="A72" s="5"/>
      <c r="B72" s="5"/>
      <c r="C72" s="5"/>
      <c r="F72" s="3"/>
      <c r="G72" s="3"/>
      <c r="H72" s="3"/>
      <c r="I72" s="5"/>
    </row>
    <row r="73" spans="1:11" x14ac:dyDescent="0.4">
      <c r="A73" s="5"/>
      <c r="B73" s="4"/>
      <c r="C73" s="1"/>
      <c r="F73" s="1"/>
      <c r="G73" s="1"/>
      <c r="H73" s="1"/>
      <c r="I73" s="1"/>
    </row>
    <row r="74" spans="1:11" x14ac:dyDescent="0.4">
      <c r="B74" s="46"/>
      <c r="C74" s="46"/>
    </row>
    <row r="75" spans="1:11" x14ac:dyDescent="0.4">
      <c r="B75" s="4"/>
      <c r="C75" s="1"/>
    </row>
  </sheetData>
  <mergeCells count="25">
    <mergeCell ref="I2:J2"/>
    <mergeCell ref="B6:J6"/>
    <mergeCell ref="C71:D71"/>
    <mergeCell ref="B74:C74"/>
    <mergeCell ref="E8:E11"/>
    <mergeCell ref="F8:F11"/>
    <mergeCell ref="I8:I11"/>
    <mergeCell ref="C69:D69"/>
    <mergeCell ref="C70:E70"/>
    <mergeCell ref="A1:J1"/>
    <mergeCell ref="H69:J69"/>
    <mergeCell ref="H70:J70"/>
    <mergeCell ref="H71:J71"/>
    <mergeCell ref="A8:A11"/>
    <mergeCell ref="B8:B11"/>
    <mergeCell ref="C8:C11"/>
    <mergeCell ref="D8:D11"/>
    <mergeCell ref="A2:B2"/>
    <mergeCell ref="A3:B3"/>
    <mergeCell ref="H8:H11"/>
    <mergeCell ref="B5:J5"/>
    <mergeCell ref="J8:J11"/>
    <mergeCell ref="G8:G11"/>
    <mergeCell ref="I3:J3"/>
    <mergeCell ref="F2:G2"/>
  </mergeCells>
  <phoneticPr fontId="2" type="noConversion"/>
  <pageMargins left="0.29728661417322799" right="1.9685039370078702E-2" top="0.79511811023622003" bottom="0.32724409448818897" header="0" footer="0"/>
  <pageSetup scale="85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2023-11-28T08:17:12Z</cp:lastPrinted>
  <dcterms:created xsi:type="dcterms:W3CDTF">2009-05-18T06:15:42Z</dcterms:created>
  <dcterms:modified xsi:type="dcterms:W3CDTF">2023-11-28T13:31:33Z</dcterms:modified>
</cp:coreProperties>
</file>