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1_sedinta_ordinara_30_iulie_2020\hotarari_143\143_9C_rectificare buget\sedinta iulie cu amendament 2020\"/>
    </mc:Choice>
  </mc:AlternateContent>
  <xr:revisionPtr revIDLastSave="0" documentId="13_ncr:1_{8932D9C6-A6BD-4CFC-828E-4241193B5E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6" l="1"/>
  <c r="H20" i="6"/>
  <c r="J28" i="6"/>
  <c r="I26" i="6"/>
  <c r="I25" i="6"/>
  <c r="I29" i="6"/>
  <c r="H59" i="6"/>
  <c r="H29" i="6"/>
  <c r="H22" i="6"/>
  <c r="I30" i="6" l="1"/>
  <c r="H46" i="6"/>
  <c r="H24" i="6" s="1"/>
  <c r="H21" i="6" s="1"/>
  <c r="J46" i="6" l="1"/>
  <c r="J24" i="6" s="1"/>
  <c r="J21" i="6" s="1"/>
  <c r="I46" i="6" l="1"/>
  <c r="I35" i="6" l="1"/>
  <c r="I24" i="6" s="1"/>
  <c r="I21" i="6" s="1"/>
  <c r="K69" i="6" l="1"/>
  <c r="K70" i="6"/>
  <c r="K71" i="6"/>
  <c r="K72" i="6"/>
  <c r="K58" i="6"/>
  <c r="K60" i="6"/>
  <c r="K61" i="6"/>
  <c r="K62" i="6"/>
  <c r="K63" i="6"/>
  <c r="K64" i="6"/>
  <c r="K65" i="6"/>
  <c r="K66" i="6"/>
  <c r="K67" i="6"/>
  <c r="K68" i="6"/>
  <c r="K38" i="6"/>
  <c r="K39" i="6"/>
  <c r="K40" i="6"/>
  <c r="K17" i="6"/>
  <c r="K18" i="6"/>
  <c r="K19" i="6"/>
  <c r="K20" i="6"/>
  <c r="K23" i="6"/>
  <c r="K25" i="6"/>
  <c r="K26" i="6"/>
  <c r="K27" i="6"/>
  <c r="K28" i="6"/>
  <c r="K29" i="6"/>
  <c r="K31" i="6"/>
  <c r="K32" i="6"/>
  <c r="K33" i="6"/>
  <c r="K34" i="6"/>
  <c r="K36" i="6"/>
  <c r="K37" i="6"/>
  <c r="K16" i="6"/>
  <c r="K59" i="6" l="1"/>
  <c r="K22" i="6"/>
  <c r="K57" i="6"/>
  <c r="K53" i="6"/>
  <c r="K54" i="6"/>
  <c r="K55" i="6"/>
  <c r="K56" i="6"/>
  <c r="K47" i="6"/>
  <c r="K48" i="6"/>
  <c r="K49" i="6"/>
  <c r="K50" i="6"/>
  <c r="K51" i="6"/>
  <c r="K52" i="6" l="1"/>
  <c r="K46" i="6"/>
  <c r="K42" i="6"/>
  <c r="K43" i="6"/>
  <c r="K44" i="6"/>
  <c r="K45" i="6"/>
  <c r="K35" i="6"/>
  <c r="K41" i="6" l="1"/>
  <c r="K30" i="6"/>
  <c r="K21" i="6" l="1"/>
  <c r="K24" i="6"/>
  <c r="B17" i="6"/>
  <c r="B18" i="6" s="1"/>
  <c r="E29" i="6"/>
  <c r="E24" i="6" s="1"/>
  <c r="E57" i="6"/>
  <c r="E59" i="6"/>
  <c r="F57" i="6"/>
  <c r="F59" i="6"/>
  <c r="F29" i="6"/>
  <c r="F24" i="6" s="1"/>
  <c r="F52" i="6"/>
  <c r="F46" i="6"/>
  <c r="F41" i="6"/>
  <c r="F35" i="6"/>
  <c r="F30" i="6"/>
  <c r="E52" i="6"/>
  <c r="E46" i="6"/>
  <c r="E41" i="6"/>
  <c r="E35" i="6"/>
  <c r="E30" i="6"/>
  <c r="F20" i="6"/>
  <c r="E20" i="6"/>
  <c r="B19" i="6" l="1"/>
  <c r="F21" i="6"/>
  <c r="E21" i="6"/>
  <c r="B20" i="6" l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</calcChain>
</file>

<file path=xl/sharedStrings.xml><?xml version="1.0" encoding="utf-8"?>
<sst xmlns="http://schemas.openxmlformats.org/spreadsheetml/2006/main" count="106" uniqueCount="64">
  <si>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</si>
  <si>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</si>
  <si>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</si>
  <si>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</si>
  <si>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</si>
  <si>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</si>
  <si>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</si>
  <si>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</si>
  <si>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</si>
  <si>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</si>
  <si>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</si>
  <si>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</si>
  <si>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</si>
  <si>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</si>
  <si>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</si>
  <si>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</si>
  <si>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</si>
  <si>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</si>
  <si>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</si>
  <si>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</si>
  <si>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</si>
  <si>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</si>
  <si>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</si>
  <si>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</si>
  <si>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</si>
  <si>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</si>
  <si>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</si>
  <si>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</si>
  <si>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</si>
  <si>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</si>
  <si>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</si>
  <si>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</si>
  <si>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</si>
  <si>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</si>
  <si>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</si>
  <si>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</si>
  <si>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</si>
  <si>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</si>
  <si>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</si>
  <si>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</si>
  <si>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</si>
  <si>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</si>
  <si>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</si>
  <si>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</si>
  <si>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</si>
  <si>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</si>
  <si>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</si>
  <si>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</si>
  <si>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</si>
  <si>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</si>
  <si>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</si>
  <si>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</si>
  <si>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</si>
  <si>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</si>
  <si>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</si>
  <si>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</si>
  <si>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</si>
  <si>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</si>
  <si>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</si>
  <si>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</si>
  <si>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</si>
  <si>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</si>
  <si>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 xml:space="preserve">                       Anexa nr. 13</t>
  </si>
  <si>
    <t>la Hotărârea nr. 143/2020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</si>
</sst>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indexed="1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rgb="FF00B05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4" fontId="5" fillId="0" borderId="0" xfId="0" applyNumberFormat="1" applyFont="1" applyBorder="1"/>
    <xf numFmtId="4" fontId="6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7" fillId="0" borderId="0" xfId="0" applyFont="1"/>
    <xf numFmtId="4" fontId="6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79"/>
  <sheetViews>
    <sheetView tabSelected="1" workbookViewId="0">
      <selection activeCell="M4" sqref="M4"/>
    </sheetView>
  </sheetViews>
  <sheetFormatPr defaultColWidth="9.140625" defaultRowHeight="15.75" x14ac:dyDescent="0.25"/>
  <cols>
    <col min="1" max="1" width="5.5703125" style="4" customWidth="1"/>
    <col min="2" max="2" width="4.85546875" style="4" customWidth="1"/>
    <col min="3" max="3" width="48" style="4" customWidth="1"/>
    <col min="4" max="4" width="9.5703125" style="4" customWidth="1"/>
    <col min="5" max="5" width="13.85546875" style="4" hidden="1" customWidth="1"/>
    <col min="6" max="6" width="13.140625" style="4" hidden="1" customWidth="1"/>
    <col min="7" max="7" width="12.7109375" style="22" customWidth="1"/>
    <col min="8" max="8" width="15.7109375" style="22" customWidth="1"/>
    <col min="9" max="9" width="13.42578125" style="22" customWidth="1"/>
    <col min="10" max="10" width="15.5703125" style="22" customWidth="1"/>
    <col min="11" max="11" width="21.85546875" style="4" customWidth="1"/>
    <col min="12" max="12" width="4.140625" style="4" customWidth="1"/>
    <col min="13" max="13" width="16.5703125" style="4" customWidth="1"/>
    <col min="14" max="14" width="7.140625" style="4" customWidth="1"/>
    <col min="15" max="15" width="10.140625" style="4" customWidth="1"/>
    <col min="16" max="16" width="6.5703125" style="4" customWidth="1"/>
    <col min="17" max="16384" width="9.140625" style="4"/>
  </cols>
  <sheetData>
    <row r="3" spans="2:11" x14ac:dyDescent="0.25">
      <c r="B3" s="55" t="s">
        <v>0</v>
      </c>
      <c r="C3" s="55"/>
      <c r="F3" s="48"/>
      <c r="G3" s="48"/>
      <c r="H3" s="1"/>
      <c r="I3" s="48" t="s">
        <v>62</v>
      </c>
      <c r="J3" s="48"/>
      <c r="K3" s="48"/>
    </row>
    <row r="4" spans="2:11" x14ac:dyDescent="0.25">
      <c r="B4" s="55" t="s">
        <v>1</v>
      </c>
      <c r="C4" s="55"/>
      <c r="E4" s="5"/>
      <c r="F4" s="6" t="s">
        <v>18</v>
      </c>
      <c r="G4" s="47"/>
      <c r="H4" s="47"/>
      <c r="I4" s="6"/>
      <c r="J4" s="48" t="s">
        <v>63</v>
      </c>
      <c r="K4" s="48"/>
    </row>
    <row r="5" spans="2:11" x14ac:dyDescent="0.25">
      <c r="B5" s="55" t="s">
        <v>2</v>
      </c>
      <c r="C5" s="55"/>
      <c r="D5" s="7"/>
      <c r="E5" s="7"/>
      <c r="F5" s="7"/>
      <c r="G5" s="7"/>
      <c r="H5" s="7"/>
      <c r="I5" s="7"/>
      <c r="J5" s="7"/>
      <c r="K5" s="7"/>
    </row>
    <row r="6" spans="2:11" x14ac:dyDescent="0.25">
      <c r="B6" s="40"/>
      <c r="C6" s="40"/>
      <c r="D6" s="7"/>
      <c r="E6" s="7"/>
      <c r="F6" s="7"/>
      <c r="G6" s="7"/>
      <c r="H6" s="7"/>
      <c r="I6" s="7"/>
      <c r="J6" s="7"/>
      <c r="K6" s="7"/>
    </row>
    <row r="7" spans="2:11" x14ac:dyDescent="0.25">
      <c r="B7" s="8"/>
      <c r="C7" s="8"/>
      <c r="D7" s="7"/>
      <c r="E7" s="7"/>
      <c r="F7" s="7"/>
      <c r="G7" s="7"/>
      <c r="H7" s="7"/>
      <c r="I7" s="7"/>
      <c r="J7" s="7"/>
      <c r="K7" s="7"/>
    </row>
    <row r="8" spans="2:11" ht="33" customHeight="1" x14ac:dyDescent="0.25">
      <c r="B8" s="9"/>
      <c r="C8" s="56" t="s">
        <v>50</v>
      </c>
      <c r="D8" s="56"/>
      <c r="E8" s="56"/>
      <c r="F8" s="56"/>
      <c r="G8" s="56"/>
      <c r="H8" s="56"/>
      <c r="I8" s="56"/>
      <c r="J8" s="56"/>
      <c r="K8" s="56"/>
    </row>
    <row r="9" spans="2:11" ht="33" customHeight="1" x14ac:dyDescent="0.25">
      <c r="B9" s="9"/>
      <c r="C9" s="41"/>
      <c r="D9" s="41"/>
      <c r="E9" s="41"/>
      <c r="F9" s="41"/>
      <c r="G9" s="41"/>
      <c r="H9" s="41"/>
      <c r="I9" s="41"/>
      <c r="J9" s="41"/>
      <c r="K9" s="41"/>
    </row>
    <row r="10" spans="2:11" ht="15.75" customHeight="1" x14ac:dyDescent="0.25">
      <c r="B10" s="9"/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11"/>
      <c r="C11" s="12"/>
      <c r="D11" s="11"/>
      <c r="F11" s="13"/>
      <c r="G11" s="13"/>
      <c r="H11" s="13"/>
      <c r="I11" s="11"/>
      <c r="J11" s="11"/>
      <c r="K11" s="13" t="s">
        <v>3</v>
      </c>
    </row>
    <row r="12" spans="2:11" ht="14.25" customHeight="1" x14ac:dyDescent="0.25">
      <c r="B12" s="49" t="s">
        <v>4</v>
      </c>
      <c r="C12" s="52" t="s">
        <v>5</v>
      </c>
      <c r="D12" s="52" t="s">
        <v>6</v>
      </c>
      <c r="E12" s="43" t="s">
        <v>20</v>
      </c>
      <c r="F12" s="43" t="s">
        <v>13</v>
      </c>
      <c r="G12" s="43" t="s">
        <v>60</v>
      </c>
      <c r="H12" s="43" t="s">
        <v>57</v>
      </c>
      <c r="I12" s="43" t="s">
        <v>58</v>
      </c>
      <c r="J12" s="43" t="s">
        <v>59</v>
      </c>
      <c r="K12" s="43" t="s">
        <v>61</v>
      </c>
    </row>
    <row r="13" spans="2:11" ht="14.25" customHeight="1" x14ac:dyDescent="0.25">
      <c r="B13" s="50"/>
      <c r="C13" s="53"/>
      <c r="D13" s="53"/>
      <c r="E13" s="44"/>
      <c r="F13" s="44"/>
      <c r="G13" s="44"/>
      <c r="H13" s="44"/>
      <c r="I13" s="44"/>
      <c r="J13" s="44"/>
      <c r="K13" s="44"/>
    </row>
    <row r="14" spans="2:11" ht="14.25" customHeight="1" x14ac:dyDescent="0.25">
      <c r="B14" s="50"/>
      <c r="C14" s="53"/>
      <c r="D14" s="53"/>
      <c r="E14" s="44"/>
      <c r="F14" s="44"/>
      <c r="G14" s="44"/>
      <c r="H14" s="44"/>
      <c r="I14" s="44"/>
      <c r="J14" s="44"/>
      <c r="K14" s="44"/>
    </row>
    <row r="15" spans="2:11" ht="23.25" customHeight="1" x14ac:dyDescent="0.25">
      <c r="B15" s="51"/>
      <c r="C15" s="54"/>
      <c r="D15" s="54"/>
      <c r="E15" s="45"/>
      <c r="F15" s="45"/>
      <c r="G15" s="45"/>
      <c r="H15" s="45"/>
      <c r="I15" s="45"/>
      <c r="J15" s="45"/>
      <c r="K15" s="45"/>
    </row>
    <row r="16" spans="2:11" ht="14.25" customHeight="1" x14ac:dyDescent="0.25">
      <c r="B16" s="14">
        <v>1</v>
      </c>
      <c r="C16" s="14" t="s">
        <v>21</v>
      </c>
      <c r="D16" s="14"/>
      <c r="E16" s="15">
        <v>18558</v>
      </c>
      <c r="F16" s="15">
        <v>0</v>
      </c>
      <c r="G16" s="16">
        <v>74370.06</v>
      </c>
      <c r="H16" s="16">
        <v>3536</v>
      </c>
      <c r="I16" s="16"/>
      <c r="J16" s="16"/>
      <c r="K16" s="16">
        <f>G16+H16+I16+J16</f>
        <v>77906.06</v>
      </c>
    </row>
    <row r="17" spans="2:17" ht="15.75" customHeight="1" x14ac:dyDescent="0.25">
      <c r="B17" s="14">
        <f t="shared" ref="B17:B72" si="0">B16+1</f>
        <v>2</v>
      </c>
      <c r="C17" s="14" t="s">
        <v>14</v>
      </c>
      <c r="D17" s="14"/>
      <c r="E17" s="15">
        <v>0</v>
      </c>
      <c r="F17" s="16">
        <v>161219.17000000001</v>
      </c>
      <c r="G17" s="16">
        <v>498880.99999999994</v>
      </c>
      <c r="H17" s="16"/>
      <c r="I17" s="16">
        <v>5608.99</v>
      </c>
      <c r="J17" s="16"/>
      <c r="K17" s="16">
        <f t="shared" ref="K17:K40" si="1">G17+H17+I17+J17</f>
        <v>504489.98999999993</v>
      </c>
    </row>
    <row r="18" spans="2:17" ht="15.75" customHeight="1" x14ac:dyDescent="0.25">
      <c r="B18" s="14">
        <f t="shared" si="0"/>
        <v>3</v>
      </c>
      <c r="C18" s="14" t="s">
        <v>51</v>
      </c>
      <c r="D18" s="14"/>
      <c r="E18" s="15"/>
      <c r="F18" s="16"/>
      <c r="G18" s="16">
        <v>44567.49</v>
      </c>
      <c r="H18" s="16"/>
      <c r="I18" s="16"/>
      <c r="J18" s="16"/>
      <c r="K18" s="16">
        <f t="shared" si="1"/>
        <v>44567.49</v>
      </c>
    </row>
    <row r="19" spans="2:17" ht="31.5" customHeight="1" x14ac:dyDescent="0.25">
      <c r="B19" s="14">
        <f t="shared" si="0"/>
        <v>4</v>
      </c>
      <c r="C19" s="2" t="s">
        <v>42</v>
      </c>
      <c r="D19" s="14"/>
      <c r="E19" s="15"/>
      <c r="F19" s="16"/>
      <c r="G19" s="16">
        <v>4481</v>
      </c>
      <c r="H19" s="16"/>
      <c r="I19" s="16"/>
      <c r="J19" s="16">
        <v>18596.7</v>
      </c>
      <c r="K19" s="16">
        <f t="shared" si="1"/>
        <v>23077.7</v>
      </c>
    </row>
    <row r="20" spans="2:17" ht="14.25" customHeight="1" x14ac:dyDescent="0.25">
      <c r="B20" s="14">
        <f t="shared" si="0"/>
        <v>5</v>
      </c>
      <c r="C20" s="17" t="s">
        <v>7</v>
      </c>
      <c r="D20" s="14"/>
      <c r="E20" s="16">
        <f>E16+E17</f>
        <v>18558</v>
      </c>
      <c r="F20" s="18">
        <f>F16+F17</f>
        <v>161219.17000000001</v>
      </c>
      <c r="G20" s="16">
        <v>622299.55000000005</v>
      </c>
      <c r="H20" s="16">
        <f>H16</f>
        <v>3536</v>
      </c>
      <c r="I20" s="16">
        <f>I17</f>
        <v>5608.99</v>
      </c>
      <c r="J20" s="16">
        <v>18596.7</v>
      </c>
      <c r="K20" s="16">
        <f t="shared" si="1"/>
        <v>650041.24</v>
      </c>
    </row>
    <row r="21" spans="2:17" x14ac:dyDescent="0.25">
      <c r="B21" s="14">
        <f t="shared" si="0"/>
        <v>6</v>
      </c>
      <c r="C21" s="17" t="s">
        <v>37</v>
      </c>
      <c r="D21" s="17" t="s">
        <v>17</v>
      </c>
      <c r="E21" s="16" t="e">
        <f>#REF!+E57+E59+#REF!+#REF!+E24</f>
        <v>#REF!</v>
      </c>
      <c r="F21" s="16" t="e">
        <f>#REF!+F57+F59+#REF!+#REF!+F24</f>
        <v>#REF!</v>
      </c>
      <c r="G21" s="16">
        <v>622299.55000000005</v>
      </c>
      <c r="H21" s="16">
        <f>H22+H24+H59+H70</f>
        <v>3536</v>
      </c>
      <c r="I21" s="16">
        <f>I24+I57+I59+I70</f>
        <v>5608.99</v>
      </c>
      <c r="J21" s="16">
        <f>J22+J24+J57+J59+J70</f>
        <v>18596.7</v>
      </c>
      <c r="K21" s="16">
        <f t="shared" si="1"/>
        <v>650041.24</v>
      </c>
      <c r="M21" s="19"/>
    </row>
    <row r="22" spans="2:17" x14ac:dyDescent="0.25">
      <c r="B22" s="14">
        <f t="shared" si="0"/>
        <v>7</v>
      </c>
      <c r="C22" s="17" t="s">
        <v>43</v>
      </c>
      <c r="D22" s="17" t="s">
        <v>39</v>
      </c>
      <c r="E22" s="16"/>
      <c r="F22" s="16"/>
      <c r="G22" s="16">
        <v>4909.93</v>
      </c>
      <c r="H22" s="16">
        <f>H23</f>
        <v>18</v>
      </c>
      <c r="I22" s="16"/>
      <c r="J22" s="16"/>
      <c r="K22" s="16">
        <f t="shared" si="1"/>
        <v>4927.93</v>
      </c>
      <c r="M22" s="19"/>
    </row>
    <row r="23" spans="2:17" x14ac:dyDescent="0.25">
      <c r="B23" s="14">
        <f t="shared" si="0"/>
        <v>8</v>
      </c>
      <c r="C23" s="14" t="s">
        <v>40</v>
      </c>
      <c r="D23" s="14" t="s">
        <v>39</v>
      </c>
      <c r="E23" s="16"/>
      <c r="F23" s="16"/>
      <c r="G23" s="16">
        <v>4909.93</v>
      </c>
      <c r="H23" s="15">
        <v>18</v>
      </c>
      <c r="I23" s="16"/>
      <c r="J23" s="16"/>
      <c r="K23" s="15">
        <f t="shared" si="1"/>
        <v>4927.93</v>
      </c>
      <c r="M23" s="19"/>
    </row>
    <row r="24" spans="2:17" x14ac:dyDescent="0.25">
      <c r="B24" s="14">
        <f t="shared" si="0"/>
        <v>9</v>
      </c>
      <c r="C24" s="17" t="s">
        <v>35</v>
      </c>
      <c r="D24" s="17" t="s">
        <v>26</v>
      </c>
      <c r="E24" s="16">
        <f>E25+E26+E29</f>
        <v>4300</v>
      </c>
      <c r="F24" s="16">
        <f>F25+F26+F29</f>
        <v>155454.72</v>
      </c>
      <c r="G24" s="16">
        <v>543859</v>
      </c>
      <c r="H24" s="16">
        <f>H30+H35+H41+H46+H52</f>
        <v>2018</v>
      </c>
      <c r="I24" s="16">
        <f>I30+I35+I41+I46+I52</f>
        <v>5608.99</v>
      </c>
      <c r="J24" s="16">
        <f>J30+J35+J41+J46+J52</f>
        <v>18596.7</v>
      </c>
      <c r="K24" s="16">
        <f>G24+H24+I24+J24</f>
        <v>570082.68999999994</v>
      </c>
      <c r="M24" s="19"/>
    </row>
    <row r="25" spans="2:17" x14ac:dyDescent="0.25">
      <c r="B25" s="14">
        <f t="shared" si="0"/>
        <v>10</v>
      </c>
      <c r="C25" s="17" t="s">
        <v>28</v>
      </c>
      <c r="D25" s="17">
        <v>10</v>
      </c>
      <c r="E25" s="15">
        <v>0</v>
      </c>
      <c r="F25" s="16">
        <v>78427</v>
      </c>
      <c r="G25" s="16">
        <v>363364.06000000006</v>
      </c>
      <c r="H25" s="16"/>
      <c r="I25" s="16">
        <f>I31+I36+I42+I47+I53</f>
        <v>106.7</v>
      </c>
      <c r="J25" s="16"/>
      <c r="K25" s="16">
        <f t="shared" si="1"/>
        <v>363470.76000000007</v>
      </c>
      <c r="M25" s="19"/>
      <c r="O25" s="19"/>
    </row>
    <row r="26" spans="2:17" x14ac:dyDescent="0.25">
      <c r="B26" s="14">
        <f t="shared" si="0"/>
        <v>11</v>
      </c>
      <c r="C26" s="17" t="s">
        <v>29</v>
      </c>
      <c r="D26" s="17">
        <v>20</v>
      </c>
      <c r="E26" s="16">
        <v>217</v>
      </c>
      <c r="F26" s="16">
        <v>64054.8</v>
      </c>
      <c r="G26" s="16">
        <v>159929.69000000003</v>
      </c>
      <c r="H26" s="16"/>
      <c r="I26" s="16">
        <f>I32+I37+I43+I48+I54</f>
        <v>2977.9</v>
      </c>
      <c r="J26" s="16"/>
      <c r="K26" s="16">
        <f t="shared" si="1"/>
        <v>162907.59000000003</v>
      </c>
    </row>
    <row r="27" spans="2:17" ht="31.5" x14ac:dyDescent="0.25">
      <c r="B27" s="14">
        <f t="shared" si="0"/>
        <v>12</v>
      </c>
      <c r="C27" s="20" t="s">
        <v>41</v>
      </c>
      <c r="D27" s="34">
        <v>59</v>
      </c>
      <c r="E27" s="16"/>
      <c r="F27" s="16"/>
      <c r="G27" s="16">
        <v>2128</v>
      </c>
      <c r="H27" s="16"/>
      <c r="I27" s="16"/>
      <c r="J27" s="16"/>
      <c r="K27" s="16">
        <f t="shared" si="1"/>
        <v>2128</v>
      </c>
      <c r="M27" s="19"/>
    </row>
    <row r="28" spans="2:17" ht="31.5" x14ac:dyDescent="0.25">
      <c r="B28" s="14">
        <f t="shared" si="0"/>
        <v>13</v>
      </c>
      <c r="C28" s="20" t="s">
        <v>42</v>
      </c>
      <c r="D28" s="17">
        <v>58</v>
      </c>
      <c r="E28" s="16"/>
      <c r="F28" s="16"/>
      <c r="G28" s="16">
        <v>3000</v>
      </c>
      <c r="H28" s="16"/>
      <c r="I28" s="16"/>
      <c r="J28" s="16">
        <f>J50</f>
        <v>18596.7</v>
      </c>
      <c r="K28" s="16">
        <f t="shared" si="1"/>
        <v>21596.7</v>
      </c>
    </row>
    <row r="29" spans="2:17" x14ac:dyDescent="0.25">
      <c r="B29" s="14">
        <f t="shared" si="0"/>
        <v>14</v>
      </c>
      <c r="C29" s="17" t="s">
        <v>30</v>
      </c>
      <c r="D29" s="17">
        <v>70</v>
      </c>
      <c r="E29" s="16">
        <f>E34+E40+E45+E51+E56</f>
        <v>4083</v>
      </c>
      <c r="F29" s="16">
        <f>F34+F40+F45+F51+F56</f>
        <v>12972.92</v>
      </c>
      <c r="G29" s="16">
        <v>13237.249999999998</v>
      </c>
      <c r="H29" s="16">
        <f>H51</f>
        <v>2018</v>
      </c>
      <c r="I29" s="16">
        <f>I34+I40+I51+I56</f>
        <v>2524.39</v>
      </c>
      <c r="J29" s="16"/>
      <c r="K29" s="16">
        <f t="shared" si="1"/>
        <v>17779.64</v>
      </c>
      <c r="M29" s="19"/>
    </row>
    <row r="30" spans="2:17" x14ac:dyDescent="0.25">
      <c r="B30" s="14">
        <f t="shared" si="0"/>
        <v>15</v>
      </c>
      <c r="C30" s="17" t="s">
        <v>27</v>
      </c>
      <c r="D30" s="17" t="s">
        <v>26</v>
      </c>
      <c r="E30" s="16">
        <f>E31+E32+E34</f>
        <v>850</v>
      </c>
      <c r="F30" s="16">
        <f>F31+F32+F34</f>
        <v>37776.799999999996</v>
      </c>
      <c r="G30" s="16">
        <v>107638.62</v>
      </c>
      <c r="H30" s="16"/>
      <c r="I30" s="16">
        <f>I34</f>
        <v>400</v>
      </c>
      <c r="J30" s="16"/>
      <c r="K30" s="16">
        <f t="shared" si="1"/>
        <v>108038.62</v>
      </c>
      <c r="M30" s="39"/>
      <c r="O30" s="19"/>
    </row>
    <row r="31" spans="2:17" x14ac:dyDescent="0.25">
      <c r="B31" s="14">
        <f t="shared" si="0"/>
        <v>16</v>
      </c>
      <c r="C31" s="14" t="s">
        <v>28</v>
      </c>
      <c r="D31" s="14">
        <v>10</v>
      </c>
      <c r="E31" s="15">
        <v>0</v>
      </c>
      <c r="F31" s="15">
        <v>14900</v>
      </c>
      <c r="G31" s="15">
        <v>75489.45</v>
      </c>
      <c r="H31" s="16"/>
      <c r="I31" s="16"/>
      <c r="J31" s="16"/>
      <c r="K31" s="15">
        <f t="shared" si="1"/>
        <v>75489.45</v>
      </c>
      <c r="M31" s="21"/>
      <c r="N31" s="22"/>
      <c r="O31" s="21"/>
      <c r="P31" s="22"/>
      <c r="Q31" s="23"/>
    </row>
    <row r="32" spans="2:17" x14ac:dyDescent="0.25">
      <c r="B32" s="14">
        <f t="shared" si="0"/>
        <v>17</v>
      </c>
      <c r="C32" s="14" t="s">
        <v>29</v>
      </c>
      <c r="D32" s="14">
        <v>20</v>
      </c>
      <c r="E32" s="15">
        <v>0</v>
      </c>
      <c r="F32" s="15">
        <v>21339.21</v>
      </c>
      <c r="G32" s="15">
        <v>28429.170000000002</v>
      </c>
      <c r="H32" s="16"/>
      <c r="I32" s="16"/>
      <c r="J32" s="16"/>
      <c r="K32" s="15">
        <f t="shared" si="1"/>
        <v>28429.170000000002</v>
      </c>
      <c r="M32" s="21"/>
      <c r="N32" s="22"/>
      <c r="O32" s="21"/>
      <c r="P32" s="22"/>
      <c r="Q32" s="23"/>
    </row>
    <row r="33" spans="2:17" ht="31.5" x14ac:dyDescent="0.25">
      <c r="B33" s="14">
        <f t="shared" si="0"/>
        <v>18</v>
      </c>
      <c r="C33" s="2" t="s">
        <v>41</v>
      </c>
      <c r="D33" s="32">
        <v>59</v>
      </c>
      <c r="E33" s="15"/>
      <c r="F33" s="15"/>
      <c r="G33" s="15">
        <v>220</v>
      </c>
      <c r="H33" s="16"/>
      <c r="I33" s="16"/>
      <c r="J33" s="16"/>
      <c r="K33" s="15">
        <f t="shared" si="1"/>
        <v>220</v>
      </c>
      <c r="M33" s="21"/>
      <c r="N33" s="22"/>
      <c r="O33" s="21"/>
      <c r="P33" s="22"/>
      <c r="Q33" s="23"/>
    </row>
    <row r="34" spans="2:17" x14ac:dyDescent="0.25">
      <c r="B34" s="14">
        <f t="shared" si="0"/>
        <v>19</v>
      </c>
      <c r="C34" s="14" t="s">
        <v>30</v>
      </c>
      <c r="D34" s="14">
        <v>70</v>
      </c>
      <c r="E34" s="15">
        <v>850</v>
      </c>
      <c r="F34" s="15">
        <v>1537.59</v>
      </c>
      <c r="G34" s="15">
        <v>3500</v>
      </c>
      <c r="H34" s="16"/>
      <c r="I34" s="15">
        <v>400</v>
      </c>
      <c r="J34" s="16"/>
      <c r="K34" s="15">
        <f t="shared" si="1"/>
        <v>3900</v>
      </c>
      <c r="M34" s="21"/>
      <c r="N34" s="21"/>
      <c r="O34" s="24"/>
      <c r="P34" s="22"/>
      <c r="Q34" s="23"/>
    </row>
    <row r="35" spans="2:17" x14ac:dyDescent="0.25">
      <c r="B35" s="14">
        <f t="shared" si="0"/>
        <v>20</v>
      </c>
      <c r="C35" s="17" t="s">
        <v>31</v>
      </c>
      <c r="D35" s="17" t="s">
        <v>26</v>
      </c>
      <c r="E35" s="16">
        <f>E37+E40+E36</f>
        <v>1000</v>
      </c>
      <c r="F35" s="16">
        <f>F36+F37+F40</f>
        <v>60337</v>
      </c>
      <c r="G35" s="16">
        <v>204095.72000000003</v>
      </c>
      <c r="H35" s="16"/>
      <c r="I35" s="16">
        <f>I36+I37+I38+I39+I40</f>
        <v>1472.34</v>
      </c>
      <c r="J35" s="16"/>
      <c r="K35" s="16">
        <f t="shared" si="1"/>
        <v>205568.06000000003</v>
      </c>
      <c r="M35" s="21"/>
      <c r="N35" s="21"/>
      <c r="O35" s="21"/>
      <c r="P35" s="22"/>
      <c r="Q35" s="23"/>
    </row>
    <row r="36" spans="2:17" x14ac:dyDescent="0.25">
      <c r="B36" s="14">
        <f t="shared" si="0"/>
        <v>21</v>
      </c>
      <c r="C36" s="14" t="s">
        <v>28</v>
      </c>
      <c r="D36" s="14">
        <v>10</v>
      </c>
      <c r="E36" s="15">
        <v>0</v>
      </c>
      <c r="F36" s="15">
        <v>32079</v>
      </c>
      <c r="G36" s="15">
        <v>126615.32</v>
      </c>
      <c r="H36" s="16"/>
      <c r="I36" s="15"/>
      <c r="J36" s="16"/>
      <c r="K36" s="15">
        <f t="shared" si="1"/>
        <v>126615.32</v>
      </c>
      <c r="M36" s="21"/>
      <c r="N36" s="21"/>
      <c r="O36" s="21"/>
      <c r="P36" s="22"/>
      <c r="Q36" s="25"/>
    </row>
    <row r="37" spans="2:17" x14ac:dyDescent="0.25">
      <c r="B37" s="14">
        <f t="shared" si="0"/>
        <v>22</v>
      </c>
      <c r="C37" s="14" t="s">
        <v>29</v>
      </c>
      <c r="D37" s="14">
        <v>20</v>
      </c>
      <c r="E37" s="15">
        <v>217</v>
      </c>
      <c r="F37" s="15">
        <v>22439</v>
      </c>
      <c r="G37" s="15">
        <v>73966.3</v>
      </c>
      <c r="H37" s="16"/>
      <c r="I37" s="15"/>
      <c r="J37" s="16"/>
      <c r="K37" s="15">
        <f t="shared" si="1"/>
        <v>73966.3</v>
      </c>
      <c r="M37" s="21"/>
      <c r="N37" s="21"/>
      <c r="O37" s="21"/>
      <c r="P37" s="22"/>
      <c r="Q37" s="23"/>
    </row>
    <row r="38" spans="2:17" ht="31.5" x14ac:dyDescent="0.25">
      <c r="B38" s="14">
        <f t="shared" si="0"/>
        <v>23</v>
      </c>
      <c r="C38" s="2" t="s">
        <v>41</v>
      </c>
      <c r="D38" s="32">
        <v>59</v>
      </c>
      <c r="E38" s="15"/>
      <c r="F38" s="15"/>
      <c r="G38" s="15">
        <v>883</v>
      </c>
      <c r="H38" s="16"/>
      <c r="I38" s="15"/>
      <c r="J38" s="16"/>
      <c r="K38" s="15">
        <f t="shared" si="1"/>
        <v>883</v>
      </c>
      <c r="M38" s="21"/>
      <c r="N38" s="21"/>
      <c r="O38" s="21"/>
      <c r="P38" s="22"/>
      <c r="Q38" s="23"/>
    </row>
    <row r="39" spans="2:17" ht="31.5" x14ac:dyDescent="0.25">
      <c r="B39" s="14">
        <f t="shared" si="0"/>
        <v>24</v>
      </c>
      <c r="C39" s="2" t="s">
        <v>42</v>
      </c>
      <c r="D39" s="14">
        <v>58</v>
      </c>
      <c r="E39" s="15"/>
      <c r="F39" s="15"/>
      <c r="G39" s="15">
        <v>0</v>
      </c>
      <c r="H39" s="16"/>
      <c r="I39" s="15"/>
      <c r="J39" s="16"/>
      <c r="K39" s="15">
        <f t="shared" si="1"/>
        <v>0</v>
      </c>
      <c r="M39" s="21"/>
      <c r="N39" s="21"/>
      <c r="O39" s="21"/>
      <c r="P39" s="22"/>
      <c r="Q39" s="23"/>
    </row>
    <row r="40" spans="2:17" x14ac:dyDescent="0.25">
      <c r="B40" s="14">
        <f t="shared" si="0"/>
        <v>25</v>
      </c>
      <c r="C40" s="14" t="s">
        <v>30</v>
      </c>
      <c r="D40" s="14">
        <v>70</v>
      </c>
      <c r="E40" s="15">
        <v>783</v>
      </c>
      <c r="F40" s="15">
        <v>5819</v>
      </c>
      <c r="G40" s="15">
        <v>2631.1</v>
      </c>
      <c r="H40" s="16"/>
      <c r="I40" s="15">
        <v>1472.34</v>
      </c>
      <c r="J40" s="16"/>
      <c r="K40" s="15">
        <f t="shared" si="1"/>
        <v>4103.4399999999996</v>
      </c>
      <c r="M40" s="21"/>
      <c r="N40" s="22"/>
      <c r="O40" s="26"/>
      <c r="P40" s="22"/>
      <c r="Q40" s="22"/>
    </row>
    <row r="41" spans="2:17" ht="30" customHeight="1" x14ac:dyDescent="0.25">
      <c r="B41" s="14">
        <f t="shared" si="0"/>
        <v>26</v>
      </c>
      <c r="C41" s="20" t="s">
        <v>32</v>
      </c>
      <c r="D41" s="17" t="s">
        <v>26</v>
      </c>
      <c r="E41" s="16">
        <f>E43+E45+E42</f>
        <v>850</v>
      </c>
      <c r="F41" s="16">
        <f>F42+F43+F45</f>
        <v>15952.33</v>
      </c>
      <c r="G41" s="16">
        <v>68096.150000000009</v>
      </c>
      <c r="H41" s="16"/>
      <c r="I41" s="16"/>
      <c r="J41" s="16"/>
      <c r="K41" s="16">
        <f>G41+H41+I41+J41</f>
        <v>68096.150000000009</v>
      </c>
      <c r="M41" s="21"/>
      <c r="N41" s="22"/>
      <c r="O41" s="22"/>
      <c r="P41" s="22"/>
      <c r="Q41" s="22"/>
    </row>
    <row r="42" spans="2:17" x14ac:dyDescent="0.25">
      <c r="B42" s="14">
        <f t="shared" si="0"/>
        <v>27</v>
      </c>
      <c r="C42" s="14" t="s">
        <v>28</v>
      </c>
      <c r="D42" s="14">
        <v>10</v>
      </c>
      <c r="E42" s="15">
        <v>0</v>
      </c>
      <c r="F42" s="15">
        <v>10800</v>
      </c>
      <c r="G42" s="15">
        <v>51683.73</v>
      </c>
      <c r="H42" s="16"/>
      <c r="I42" s="16"/>
      <c r="J42" s="16"/>
      <c r="K42" s="15">
        <f t="shared" ref="K42:K45" si="2">G42+H42+I42+J42</f>
        <v>51683.73</v>
      </c>
      <c r="M42" s="22"/>
      <c r="N42" s="22"/>
      <c r="O42" s="21"/>
      <c r="P42" s="22"/>
      <c r="Q42" s="22"/>
    </row>
    <row r="43" spans="2:17" x14ac:dyDescent="0.25">
      <c r="B43" s="14">
        <f t="shared" si="0"/>
        <v>28</v>
      </c>
      <c r="C43" s="14" t="s">
        <v>29</v>
      </c>
      <c r="D43" s="14">
        <v>20</v>
      </c>
      <c r="E43" s="15">
        <v>0</v>
      </c>
      <c r="F43" s="15">
        <v>4356</v>
      </c>
      <c r="G43" s="15">
        <v>13961.9</v>
      </c>
      <c r="H43" s="16"/>
      <c r="I43" s="15"/>
      <c r="J43" s="16"/>
      <c r="K43" s="15">
        <f t="shared" si="2"/>
        <v>13961.9</v>
      </c>
      <c r="M43" s="22"/>
      <c r="N43" s="22"/>
      <c r="O43" s="21"/>
      <c r="P43" s="22"/>
      <c r="Q43" s="22"/>
    </row>
    <row r="44" spans="2:17" ht="31.5" x14ac:dyDescent="0.25">
      <c r="B44" s="14">
        <f t="shared" si="0"/>
        <v>29</v>
      </c>
      <c r="C44" s="2" t="s">
        <v>41</v>
      </c>
      <c r="D44" s="32">
        <v>59</v>
      </c>
      <c r="E44" s="15"/>
      <c r="F44" s="15"/>
      <c r="G44" s="15">
        <v>380</v>
      </c>
      <c r="H44" s="16"/>
      <c r="I44" s="16"/>
      <c r="J44" s="16"/>
      <c r="K44" s="15">
        <f t="shared" si="2"/>
        <v>380</v>
      </c>
      <c r="M44" s="22"/>
      <c r="N44" s="22"/>
      <c r="O44" s="21"/>
      <c r="P44" s="22"/>
      <c r="Q44" s="22"/>
    </row>
    <row r="45" spans="2:17" x14ac:dyDescent="0.25">
      <c r="B45" s="14">
        <f t="shared" si="0"/>
        <v>30</v>
      </c>
      <c r="C45" s="14" t="s">
        <v>30</v>
      </c>
      <c r="D45" s="14">
        <v>70</v>
      </c>
      <c r="E45" s="15">
        <v>850</v>
      </c>
      <c r="F45" s="15">
        <v>796.33</v>
      </c>
      <c r="G45" s="15">
        <v>2070.52</v>
      </c>
      <c r="H45" s="16"/>
      <c r="I45" s="16"/>
      <c r="J45" s="16"/>
      <c r="K45" s="15">
        <f t="shared" si="2"/>
        <v>2070.52</v>
      </c>
      <c r="O45" s="27"/>
    </row>
    <row r="46" spans="2:17" x14ac:dyDescent="0.25">
      <c r="B46" s="14">
        <f t="shared" si="0"/>
        <v>31</v>
      </c>
      <c r="C46" s="17" t="s">
        <v>33</v>
      </c>
      <c r="D46" s="17" t="s">
        <v>26</v>
      </c>
      <c r="E46" s="16">
        <f>E48+E51+E47</f>
        <v>850</v>
      </c>
      <c r="F46" s="16">
        <f>F47+F48+F51</f>
        <v>33005.589999999997</v>
      </c>
      <c r="G46" s="16">
        <v>146385.66999999998</v>
      </c>
      <c r="H46" s="16">
        <f>H51</f>
        <v>2018</v>
      </c>
      <c r="I46" s="16">
        <f>I47+I48+I49+I50+I51</f>
        <v>3736.6499999999996</v>
      </c>
      <c r="J46" s="16">
        <f>J50</f>
        <v>18596.7</v>
      </c>
      <c r="K46" s="16">
        <f>G46+H46+I46+J46</f>
        <v>170737.02</v>
      </c>
    </row>
    <row r="47" spans="2:17" x14ac:dyDescent="0.25">
      <c r="B47" s="14">
        <f t="shared" si="0"/>
        <v>32</v>
      </c>
      <c r="C47" s="14" t="s">
        <v>28</v>
      </c>
      <c r="D47" s="14">
        <v>10</v>
      </c>
      <c r="E47" s="15">
        <v>0</v>
      </c>
      <c r="F47" s="15">
        <v>16365</v>
      </c>
      <c r="G47" s="15">
        <v>95716.180000000008</v>
      </c>
      <c r="H47" s="16"/>
      <c r="I47" s="15">
        <v>106.7</v>
      </c>
      <c r="J47" s="16"/>
      <c r="K47" s="15">
        <f t="shared" ref="K47:K51" si="3">G47+H47+I47+J47</f>
        <v>95822.88</v>
      </c>
    </row>
    <row r="48" spans="2:17" x14ac:dyDescent="0.25">
      <c r="B48" s="14">
        <f t="shared" si="0"/>
        <v>33</v>
      </c>
      <c r="C48" s="14" t="s">
        <v>29</v>
      </c>
      <c r="D48" s="14">
        <v>20</v>
      </c>
      <c r="E48" s="15">
        <v>0</v>
      </c>
      <c r="F48" s="15">
        <v>13320.59</v>
      </c>
      <c r="G48" s="15">
        <v>40769.660000000003</v>
      </c>
      <c r="H48" s="16"/>
      <c r="I48" s="15">
        <v>2977.9</v>
      </c>
      <c r="J48" s="16"/>
      <c r="K48" s="15">
        <f t="shared" si="3"/>
        <v>43747.560000000005</v>
      </c>
    </row>
    <row r="49" spans="2:15" ht="31.5" x14ac:dyDescent="0.25">
      <c r="B49" s="14">
        <f t="shared" si="0"/>
        <v>34</v>
      </c>
      <c r="C49" s="2" t="s">
        <v>41</v>
      </c>
      <c r="D49" s="32">
        <v>59</v>
      </c>
      <c r="E49" s="15"/>
      <c r="F49" s="15"/>
      <c r="G49" s="15">
        <v>485</v>
      </c>
      <c r="H49" s="16"/>
      <c r="I49" s="16"/>
      <c r="J49" s="16"/>
      <c r="K49" s="15">
        <f t="shared" si="3"/>
        <v>485</v>
      </c>
    </row>
    <row r="50" spans="2:15" ht="31.5" x14ac:dyDescent="0.25">
      <c r="B50" s="14">
        <f t="shared" si="0"/>
        <v>35</v>
      </c>
      <c r="C50" s="2" t="s">
        <v>52</v>
      </c>
      <c r="D50" s="32">
        <v>58</v>
      </c>
      <c r="E50" s="15"/>
      <c r="F50" s="15"/>
      <c r="G50" s="15">
        <v>3000</v>
      </c>
      <c r="H50" s="16"/>
      <c r="I50" s="15"/>
      <c r="J50" s="15">
        <v>18596.7</v>
      </c>
      <c r="K50" s="15">
        <f t="shared" si="3"/>
        <v>21596.7</v>
      </c>
      <c r="M50" s="38"/>
    </row>
    <row r="51" spans="2:15" x14ac:dyDescent="0.25">
      <c r="B51" s="14">
        <f t="shared" si="0"/>
        <v>36</v>
      </c>
      <c r="C51" s="14" t="s">
        <v>30</v>
      </c>
      <c r="D51" s="14">
        <v>70</v>
      </c>
      <c r="E51" s="15">
        <v>850</v>
      </c>
      <c r="F51" s="15">
        <v>3320</v>
      </c>
      <c r="G51" s="15">
        <v>6414.83</v>
      </c>
      <c r="H51" s="15">
        <v>2018</v>
      </c>
      <c r="I51" s="15">
        <v>652.04999999999995</v>
      </c>
      <c r="J51" s="16"/>
      <c r="K51" s="15">
        <f t="shared" si="3"/>
        <v>9084.8799999999992</v>
      </c>
      <c r="O51" s="27"/>
    </row>
    <row r="52" spans="2:15" x14ac:dyDescent="0.25">
      <c r="B52" s="14">
        <f t="shared" si="0"/>
        <v>37</v>
      </c>
      <c r="C52" s="17" t="s">
        <v>34</v>
      </c>
      <c r="D52" s="17" t="s">
        <v>26</v>
      </c>
      <c r="E52" s="16">
        <f>E54+E56+E53</f>
        <v>750</v>
      </c>
      <c r="F52" s="16">
        <f>F53+F54+F56</f>
        <v>8383</v>
      </c>
      <c r="G52" s="16">
        <v>17642.84</v>
      </c>
      <c r="H52" s="16"/>
      <c r="I52" s="16"/>
      <c r="J52" s="16"/>
      <c r="K52" s="16">
        <f>G52+H52+I52+J52</f>
        <v>17642.84</v>
      </c>
    </row>
    <row r="53" spans="2:15" x14ac:dyDescent="0.25">
      <c r="B53" s="14">
        <f t="shared" si="0"/>
        <v>38</v>
      </c>
      <c r="C53" s="14" t="s">
        <v>28</v>
      </c>
      <c r="D53" s="14">
        <v>10</v>
      </c>
      <c r="E53" s="15">
        <v>0</v>
      </c>
      <c r="F53" s="15">
        <v>4283</v>
      </c>
      <c r="G53" s="15">
        <v>13859.38</v>
      </c>
      <c r="H53" s="16"/>
      <c r="I53" s="16"/>
      <c r="J53" s="16"/>
      <c r="K53" s="15">
        <f t="shared" ref="K53:K72" si="4">G53+H53+I53+J53</f>
        <v>13859.38</v>
      </c>
      <c r="M53" s="19"/>
    </row>
    <row r="54" spans="2:15" x14ac:dyDescent="0.25">
      <c r="B54" s="14">
        <f t="shared" si="0"/>
        <v>39</v>
      </c>
      <c r="C54" s="14" t="s">
        <v>29</v>
      </c>
      <c r="D54" s="14">
        <v>20</v>
      </c>
      <c r="E54" s="15">
        <v>0</v>
      </c>
      <c r="F54" s="15">
        <v>2600</v>
      </c>
      <c r="G54" s="15">
        <v>3002.66</v>
      </c>
      <c r="H54" s="16"/>
      <c r="I54" s="16"/>
      <c r="J54" s="16"/>
      <c r="K54" s="15">
        <f t="shared" si="4"/>
        <v>3002.66</v>
      </c>
    </row>
    <row r="55" spans="2:15" ht="31.5" x14ac:dyDescent="0.25">
      <c r="B55" s="14">
        <f t="shared" si="0"/>
        <v>40</v>
      </c>
      <c r="C55" s="2" t="s">
        <v>41</v>
      </c>
      <c r="D55" s="32">
        <v>59</v>
      </c>
      <c r="E55" s="15"/>
      <c r="F55" s="15"/>
      <c r="G55" s="15">
        <v>160</v>
      </c>
      <c r="H55" s="16"/>
      <c r="I55" s="16"/>
      <c r="J55" s="16"/>
      <c r="K55" s="15">
        <f t="shared" si="4"/>
        <v>160</v>
      </c>
      <c r="M55" s="19"/>
    </row>
    <row r="56" spans="2:15" x14ac:dyDescent="0.25">
      <c r="B56" s="14">
        <f t="shared" si="0"/>
        <v>41</v>
      </c>
      <c r="C56" s="14" t="s">
        <v>30</v>
      </c>
      <c r="D56" s="14">
        <v>70</v>
      </c>
      <c r="E56" s="15">
        <v>750</v>
      </c>
      <c r="F56" s="15">
        <v>1500</v>
      </c>
      <c r="G56" s="15">
        <v>620.79999999999995</v>
      </c>
      <c r="H56" s="16"/>
      <c r="I56" s="16"/>
      <c r="J56" s="16"/>
      <c r="K56" s="15">
        <f t="shared" si="4"/>
        <v>620.79999999999995</v>
      </c>
      <c r="O56" s="27"/>
    </row>
    <row r="57" spans="2:15" x14ac:dyDescent="0.25">
      <c r="B57" s="14">
        <f t="shared" si="0"/>
        <v>42</v>
      </c>
      <c r="C57" s="17" t="s">
        <v>44</v>
      </c>
      <c r="D57" s="17" t="s">
        <v>16</v>
      </c>
      <c r="E57" s="16" t="e">
        <f>#REF!+E58+#REF!</f>
        <v>#REF!</v>
      </c>
      <c r="F57" s="16" t="e">
        <f>#REF!+F58+#REF!+#REF!</f>
        <v>#REF!</v>
      </c>
      <c r="G57" s="16">
        <v>57.51</v>
      </c>
      <c r="H57" s="16"/>
      <c r="I57" s="16"/>
      <c r="J57" s="16"/>
      <c r="K57" s="16">
        <f t="shared" si="4"/>
        <v>57.51</v>
      </c>
    </row>
    <row r="58" spans="2:15" x14ac:dyDescent="0.25">
      <c r="B58" s="14">
        <f t="shared" si="0"/>
        <v>43</v>
      </c>
      <c r="C58" s="14" t="s">
        <v>19</v>
      </c>
      <c r="D58" s="14" t="s">
        <v>16</v>
      </c>
      <c r="E58" s="15">
        <v>0</v>
      </c>
      <c r="F58" s="15">
        <v>55</v>
      </c>
      <c r="G58" s="15">
        <v>57.51</v>
      </c>
      <c r="H58" s="16"/>
      <c r="I58" s="16"/>
      <c r="J58" s="16"/>
      <c r="K58" s="15">
        <f t="shared" si="4"/>
        <v>57.51</v>
      </c>
    </row>
    <row r="59" spans="2:15" ht="31.5" x14ac:dyDescent="0.25">
      <c r="B59" s="14">
        <f t="shared" si="0"/>
        <v>44</v>
      </c>
      <c r="C59" s="20" t="s">
        <v>45</v>
      </c>
      <c r="D59" s="28" t="s">
        <v>15</v>
      </c>
      <c r="E59" s="16" t="e">
        <f>E60+E61+E62+E63+#REF!+E64+E65+E67+E68+E66</f>
        <v>#REF!</v>
      </c>
      <c r="F59" s="16" t="e">
        <f>F60+F61+F62+F63+#REF!+F64+F65+F66+F67+F68</f>
        <v>#REF!</v>
      </c>
      <c r="G59" s="16">
        <v>66873.109999999986</v>
      </c>
      <c r="H59" s="16">
        <f>H60+H61+H62+H63+H64+H65+H66+H67+H68+H69</f>
        <v>1500</v>
      </c>
      <c r="I59" s="16"/>
      <c r="J59" s="16"/>
      <c r="K59" s="16">
        <f t="shared" si="4"/>
        <v>68373.109999999986</v>
      </c>
    </row>
    <row r="60" spans="2:15" x14ac:dyDescent="0.25">
      <c r="B60" s="14">
        <f t="shared" si="0"/>
        <v>45</v>
      </c>
      <c r="C60" s="14" t="s">
        <v>8</v>
      </c>
      <c r="D60" s="3" t="s">
        <v>15</v>
      </c>
      <c r="E60" s="15">
        <v>5999</v>
      </c>
      <c r="F60" s="15">
        <v>257.42</v>
      </c>
      <c r="G60" s="15">
        <v>32732.37</v>
      </c>
      <c r="H60" s="16"/>
      <c r="I60" s="16"/>
      <c r="J60" s="16"/>
      <c r="K60" s="15">
        <f t="shared" si="4"/>
        <v>32732.37</v>
      </c>
    </row>
    <row r="61" spans="2:15" x14ac:dyDescent="0.25">
      <c r="B61" s="14">
        <f t="shared" si="0"/>
        <v>46</v>
      </c>
      <c r="C61" s="14" t="s">
        <v>9</v>
      </c>
      <c r="D61" s="14" t="s">
        <v>15</v>
      </c>
      <c r="E61" s="15">
        <v>1331</v>
      </c>
      <c r="F61" s="15">
        <v>154</v>
      </c>
      <c r="G61" s="15">
        <v>6577.9299999999994</v>
      </c>
      <c r="H61" s="16"/>
      <c r="I61" s="16"/>
      <c r="J61" s="16"/>
      <c r="K61" s="15">
        <f t="shared" si="4"/>
        <v>6577.9299999999994</v>
      </c>
    </row>
    <row r="62" spans="2:15" x14ac:dyDescent="0.25">
      <c r="B62" s="14">
        <f t="shared" si="0"/>
        <v>47</v>
      </c>
      <c r="C62" s="14" t="s">
        <v>10</v>
      </c>
      <c r="D62" s="14" t="s">
        <v>15</v>
      </c>
      <c r="E62" s="15">
        <v>784</v>
      </c>
      <c r="F62" s="15">
        <v>94</v>
      </c>
      <c r="G62" s="15">
        <v>3436.93</v>
      </c>
      <c r="H62" s="15">
        <v>1500</v>
      </c>
      <c r="I62" s="16"/>
      <c r="J62" s="16"/>
      <c r="K62" s="15">
        <f t="shared" si="4"/>
        <v>4936.93</v>
      </c>
    </row>
    <row r="63" spans="2:15" x14ac:dyDescent="0.25">
      <c r="B63" s="14">
        <f t="shared" si="0"/>
        <v>48</v>
      </c>
      <c r="C63" s="14" t="s">
        <v>11</v>
      </c>
      <c r="D63" s="14" t="s">
        <v>15</v>
      </c>
      <c r="E63" s="15">
        <v>1369</v>
      </c>
      <c r="F63" s="15">
        <v>180</v>
      </c>
      <c r="G63" s="15">
        <v>6485.23</v>
      </c>
      <c r="H63" s="16"/>
      <c r="I63" s="16"/>
      <c r="J63" s="16"/>
      <c r="K63" s="15">
        <f t="shared" si="4"/>
        <v>6485.23</v>
      </c>
    </row>
    <row r="64" spans="2:15" x14ac:dyDescent="0.25">
      <c r="B64" s="14">
        <f t="shared" si="0"/>
        <v>49</v>
      </c>
      <c r="C64" s="14" t="s">
        <v>12</v>
      </c>
      <c r="D64" s="14" t="s">
        <v>15</v>
      </c>
      <c r="E64" s="15">
        <v>395</v>
      </c>
      <c r="F64" s="15">
        <v>50</v>
      </c>
      <c r="G64" s="15">
        <v>1403.94</v>
      </c>
      <c r="H64" s="16"/>
      <c r="I64" s="16"/>
      <c r="J64" s="16"/>
      <c r="K64" s="15">
        <f t="shared" si="4"/>
        <v>1403.94</v>
      </c>
    </row>
    <row r="65" spans="2:15" ht="31.5" x14ac:dyDescent="0.25">
      <c r="B65" s="14">
        <f t="shared" si="0"/>
        <v>50</v>
      </c>
      <c r="C65" s="2" t="s">
        <v>23</v>
      </c>
      <c r="D65" s="14" t="s">
        <v>15</v>
      </c>
      <c r="E65" s="15">
        <v>920</v>
      </c>
      <c r="F65" s="15">
        <v>50</v>
      </c>
      <c r="G65" s="15">
        <v>2731.5699999999997</v>
      </c>
      <c r="H65" s="16"/>
      <c r="I65" s="16"/>
      <c r="J65" s="16"/>
      <c r="K65" s="15">
        <f t="shared" si="4"/>
        <v>2731.5699999999997</v>
      </c>
      <c r="M65" s="39"/>
      <c r="O65" s="19"/>
    </row>
    <row r="66" spans="2:15" x14ac:dyDescent="0.25">
      <c r="B66" s="14">
        <f t="shared" si="0"/>
        <v>51</v>
      </c>
      <c r="C66" s="14" t="s">
        <v>38</v>
      </c>
      <c r="D66" s="14" t="s">
        <v>15</v>
      </c>
      <c r="E66" s="15">
        <v>845</v>
      </c>
      <c r="F66" s="15">
        <v>315</v>
      </c>
      <c r="G66" s="15">
        <v>3582.46</v>
      </c>
      <c r="H66" s="16"/>
      <c r="I66" s="16"/>
      <c r="J66" s="16"/>
      <c r="K66" s="15">
        <f t="shared" si="4"/>
        <v>3582.46</v>
      </c>
    </row>
    <row r="67" spans="2:15" x14ac:dyDescent="0.25">
      <c r="B67" s="14">
        <f t="shared" si="0"/>
        <v>52</v>
      </c>
      <c r="C67" s="14" t="s">
        <v>22</v>
      </c>
      <c r="D67" s="14" t="s">
        <v>15</v>
      </c>
      <c r="E67" s="15">
        <v>677</v>
      </c>
      <c r="F67" s="15">
        <v>68</v>
      </c>
      <c r="G67" s="15">
        <v>1317.73</v>
      </c>
      <c r="H67" s="16"/>
      <c r="I67" s="16"/>
      <c r="J67" s="16"/>
      <c r="K67" s="15">
        <f t="shared" si="4"/>
        <v>1317.73</v>
      </c>
    </row>
    <row r="68" spans="2:15" x14ac:dyDescent="0.25">
      <c r="B68" s="14">
        <f t="shared" si="0"/>
        <v>53</v>
      </c>
      <c r="C68" s="14" t="s">
        <v>24</v>
      </c>
      <c r="D68" s="14" t="s">
        <v>15</v>
      </c>
      <c r="E68" s="15">
        <v>206</v>
      </c>
      <c r="F68" s="15">
        <v>12</v>
      </c>
      <c r="G68" s="15">
        <v>461.82</v>
      </c>
      <c r="H68" s="16"/>
      <c r="I68" s="16"/>
      <c r="J68" s="16"/>
      <c r="K68" s="15">
        <f t="shared" si="4"/>
        <v>461.82</v>
      </c>
    </row>
    <row r="69" spans="2:15" x14ac:dyDescent="0.25">
      <c r="B69" s="14">
        <f t="shared" si="0"/>
        <v>54</v>
      </c>
      <c r="C69" s="14" t="s">
        <v>36</v>
      </c>
      <c r="D69" s="14" t="s">
        <v>15</v>
      </c>
      <c r="E69" s="15"/>
      <c r="F69" s="15"/>
      <c r="G69" s="15">
        <v>8143.13</v>
      </c>
      <c r="H69" s="16"/>
      <c r="I69" s="16"/>
      <c r="J69" s="16"/>
      <c r="K69" s="15">
        <f t="shared" si="4"/>
        <v>8143.13</v>
      </c>
    </row>
    <row r="70" spans="2:15" x14ac:dyDescent="0.25">
      <c r="B70" s="14">
        <f t="shared" si="0"/>
        <v>55</v>
      </c>
      <c r="C70" s="20" t="s">
        <v>46</v>
      </c>
      <c r="D70" s="17" t="s">
        <v>47</v>
      </c>
      <c r="E70" s="15"/>
      <c r="F70" s="15"/>
      <c r="G70" s="16">
        <v>6600</v>
      </c>
      <c r="H70" s="16"/>
      <c r="I70" s="16"/>
      <c r="J70" s="16"/>
      <c r="K70" s="16">
        <f t="shared" si="4"/>
        <v>6600</v>
      </c>
    </row>
    <row r="71" spans="2:15" x14ac:dyDescent="0.25">
      <c r="B71" s="14">
        <f t="shared" si="0"/>
        <v>56</v>
      </c>
      <c r="C71" s="14" t="s">
        <v>29</v>
      </c>
      <c r="D71" s="14" t="s">
        <v>48</v>
      </c>
      <c r="E71" s="15"/>
      <c r="F71" s="15"/>
      <c r="G71" s="15">
        <v>5800</v>
      </c>
      <c r="H71" s="16"/>
      <c r="I71" s="16"/>
      <c r="J71" s="16"/>
      <c r="K71" s="15">
        <f t="shared" si="4"/>
        <v>5800</v>
      </c>
    </row>
    <row r="72" spans="2:15" x14ac:dyDescent="0.25">
      <c r="B72" s="14">
        <f t="shared" si="0"/>
        <v>57</v>
      </c>
      <c r="C72" s="14" t="s">
        <v>30</v>
      </c>
      <c r="D72" s="14" t="s">
        <v>49</v>
      </c>
      <c r="E72" s="15"/>
      <c r="F72" s="15"/>
      <c r="G72" s="15">
        <v>800</v>
      </c>
      <c r="H72" s="16"/>
      <c r="I72" s="16"/>
      <c r="J72" s="16"/>
      <c r="K72" s="15">
        <f t="shared" si="4"/>
        <v>800</v>
      </c>
    </row>
    <row r="73" spans="2:15" x14ac:dyDescent="0.25">
      <c r="B73" s="10"/>
      <c r="C73" s="10"/>
      <c r="D73" s="10"/>
      <c r="E73" s="21"/>
      <c r="F73" s="21"/>
      <c r="G73" s="21"/>
      <c r="H73" s="21"/>
      <c r="I73" s="21"/>
      <c r="J73" s="21"/>
      <c r="K73" s="21"/>
    </row>
    <row r="74" spans="2:15" x14ac:dyDescent="0.25">
      <c r="B74" s="10"/>
      <c r="C74" s="29"/>
      <c r="D74" s="29"/>
      <c r="E74" s="21"/>
      <c r="F74" s="21"/>
      <c r="G74" s="21"/>
      <c r="H74" s="21"/>
      <c r="I74" s="30"/>
      <c r="J74" s="30"/>
    </row>
    <row r="75" spans="2:15" x14ac:dyDescent="0.25">
      <c r="B75" s="35"/>
      <c r="C75" s="47" t="s">
        <v>53</v>
      </c>
      <c r="D75" s="47"/>
      <c r="E75" s="47"/>
      <c r="F75" s="47"/>
      <c r="G75" s="47"/>
      <c r="H75" s="42" t="s">
        <v>55</v>
      </c>
      <c r="I75" s="42"/>
      <c r="J75" s="4"/>
    </row>
    <row r="76" spans="2:15" x14ac:dyDescent="0.25">
      <c r="B76" s="35"/>
      <c r="C76" s="37"/>
      <c r="D76" s="42"/>
      <c r="E76" s="42"/>
      <c r="G76" s="4"/>
      <c r="H76" s="46" t="s">
        <v>56</v>
      </c>
      <c r="I76" s="46"/>
      <c r="J76" s="46"/>
    </row>
    <row r="77" spans="2:15" x14ac:dyDescent="0.25">
      <c r="B77" s="9"/>
      <c r="C77" s="42" t="s">
        <v>54</v>
      </c>
      <c r="D77" s="42"/>
      <c r="E77" s="42"/>
      <c r="F77" s="42"/>
      <c r="G77" s="42"/>
      <c r="H77" s="42" t="s">
        <v>25</v>
      </c>
      <c r="I77" s="42"/>
      <c r="J77" s="4"/>
    </row>
    <row r="78" spans="2:15" x14ac:dyDescent="0.25">
      <c r="B78" s="9"/>
      <c r="C78" s="8"/>
      <c r="D78" s="31"/>
      <c r="G78" s="33"/>
      <c r="H78" s="33"/>
      <c r="I78" s="33"/>
      <c r="J78" s="36"/>
    </row>
    <row r="79" spans="2:15" x14ac:dyDescent="0.25">
      <c r="C79" s="8"/>
      <c r="E79" s="42" t="s">
        <v>25</v>
      </c>
      <c r="F79" s="42"/>
    </row>
  </sheetData>
  <mergeCells count="26">
    <mergeCell ref="I3:K3"/>
    <mergeCell ref="B12:B15"/>
    <mergeCell ref="C12:C15"/>
    <mergeCell ref="D12:D15"/>
    <mergeCell ref="E12:E15"/>
    <mergeCell ref="B3:C3"/>
    <mergeCell ref="F3:G3"/>
    <mergeCell ref="B4:C4"/>
    <mergeCell ref="B5:C5"/>
    <mergeCell ref="I12:I15"/>
    <mergeCell ref="C8:K8"/>
    <mergeCell ref="K12:K15"/>
    <mergeCell ref="H12:H15"/>
    <mergeCell ref="G4:H4"/>
    <mergeCell ref="J4:K4"/>
    <mergeCell ref="C10:K10"/>
    <mergeCell ref="E79:F79"/>
    <mergeCell ref="F12:F15"/>
    <mergeCell ref="G12:G15"/>
    <mergeCell ref="D76:E76"/>
    <mergeCell ref="H76:J76"/>
    <mergeCell ref="C75:G75"/>
    <mergeCell ref="C77:G77"/>
    <mergeCell ref="H75:I75"/>
    <mergeCell ref="H77:I77"/>
    <mergeCell ref="J12:J15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2020-04-28T09:32:48Z</cp:lastPrinted>
  <dcterms:created xsi:type="dcterms:W3CDTF">2009-05-18T06:15:42Z</dcterms:created>
  <dcterms:modified xsi:type="dcterms:W3CDTF">2020-07-31T05:17:53Z</dcterms:modified>
</cp:coreProperties>
</file>