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3\23_sedinta_ordinara_21_decembrie_2023\hotarari_218_\"/>
    </mc:Choice>
  </mc:AlternateContent>
  <xr:revisionPtr revIDLastSave="0" documentId="13_ncr:1_{21A3DF3A-22CF-4D1D-9CA2-7670E42B9719}" xr6:coauthVersionLast="47" xr6:coauthVersionMax="47" xr10:uidLastSave="{00000000-0000-0000-0000-000000000000}"/>
  <bookViews>
    <workbookView xWindow="-108" yWindow="-108" windowWidth="30936" windowHeight="16896" activeTab="2" xr2:uid="{00000000-000D-0000-FFFF-FFFF00000000}"/>
  </bookViews>
  <sheets>
    <sheet name="T052" sheetId="1" r:id="rId1"/>
    <sheet name="T053" sheetId="4" r:id="rId2"/>
    <sheet name="T054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5" l="1"/>
  <c r="C71" i="5" s="1"/>
  <c r="C70" i="4"/>
  <c r="C66" i="1"/>
  <c r="C67" i="1" s="1"/>
  <c r="C13" i="1" l="1"/>
  <c r="C9" i="1"/>
  <c r="D15" i="1"/>
  <c r="L7" i="1" s="1"/>
  <c r="C8" i="1"/>
  <c r="E13" i="1" s="1"/>
  <c r="J8" i="1" s="1"/>
  <c r="C15" i="1"/>
  <c r="D12" i="1"/>
  <c r="I7" i="1" s="1"/>
  <c r="D8" i="1"/>
  <c r="E7" i="1" s="1"/>
  <c r="C12" i="1"/>
  <c r="D11" i="1"/>
  <c r="H7" i="1" s="1"/>
  <c r="D14" i="1"/>
  <c r="K7" i="1" s="1"/>
  <c r="C11" i="1"/>
  <c r="D9" i="1"/>
  <c r="F7" i="1" s="1"/>
  <c r="C14" i="1"/>
  <c r="D10" i="1"/>
  <c r="G7" i="1" s="1"/>
  <c r="C10" i="1"/>
  <c r="D13" i="1"/>
  <c r="J7" i="1" s="1"/>
  <c r="D24" i="5"/>
  <c r="U7" i="5" s="1"/>
  <c r="C24" i="5"/>
  <c r="C23" i="5"/>
  <c r="D17" i="5"/>
  <c r="N7" i="5" s="1"/>
  <c r="D15" i="5"/>
  <c r="L7" i="5" s="1"/>
  <c r="D19" i="5"/>
  <c r="P7" i="5" s="1"/>
  <c r="C8" i="5"/>
  <c r="D16" i="5"/>
  <c r="M7" i="5" s="1"/>
  <c r="D10" i="5"/>
  <c r="G7" i="5" s="1"/>
  <c r="D25" i="5"/>
  <c r="V7" i="5" s="1"/>
  <c r="C17" i="5"/>
  <c r="C15" i="5"/>
  <c r="D8" i="5"/>
  <c r="E7" i="5" s="1"/>
  <c r="D12" i="5"/>
  <c r="I7" i="5" s="1"/>
  <c r="C19" i="5"/>
  <c r="C12" i="5"/>
  <c r="C25" i="5"/>
  <c r="D20" i="5"/>
  <c r="Q7" i="5" s="1"/>
  <c r="D22" i="5"/>
  <c r="S7" i="5" s="1"/>
  <c r="C20" i="5"/>
  <c r="D18" i="5"/>
  <c r="O7" i="5" s="1"/>
  <c r="C16" i="5"/>
  <c r="D14" i="5"/>
  <c r="K7" i="5" s="1"/>
  <c r="C10" i="5"/>
  <c r="D13" i="5"/>
  <c r="J7" i="5" s="1"/>
  <c r="C9" i="5"/>
  <c r="E9" i="5" s="1"/>
  <c r="F8" i="5" s="1"/>
  <c r="D23" i="5"/>
  <c r="T7" i="5" s="1"/>
  <c r="C13" i="5"/>
  <c r="C11" i="5"/>
  <c r="C22" i="5"/>
  <c r="C18" i="5"/>
  <c r="C14" i="5"/>
  <c r="D9" i="5"/>
  <c r="F7" i="5" s="1"/>
  <c r="D21" i="5"/>
  <c r="R7" i="5" s="1"/>
  <c r="D11" i="5"/>
  <c r="H7" i="5" s="1"/>
  <c r="C21" i="5"/>
  <c r="C71" i="4"/>
  <c r="S23" i="5" l="1"/>
  <c r="T22" i="5" s="1"/>
  <c r="Q23" i="5"/>
  <c r="T20" i="5" s="1"/>
  <c r="P23" i="5"/>
  <c r="T19" i="5" s="1"/>
  <c r="M23" i="5"/>
  <c r="T16" i="5" s="1"/>
  <c r="L23" i="5"/>
  <c r="T15" i="5" s="1"/>
  <c r="I23" i="5"/>
  <c r="T12" i="5" s="1"/>
  <c r="H23" i="5"/>
  <c r="T11" i="5" s="1"/>
  <c r="F23" i="5"/>
  <c r="T9" i="5" s="1"/>
  <c r="E23" i="5"/>
  <c r="T8" i="5" s="1"/>
  <c r="J23" i="5"/>
  <c r="T13" i="5" s="1"/>
  <c r="G23" i="5"/>
  <c r="T10" i="5" s="1"/>
  <c r="O23" i="5"/>
  <c r="T18" i="5" s="1"/>
  <c r="N23" i="5"/>
  <c r="T17" i="5" s="1"/>
  <c r="R23" i="5"/>
  <c r="T21" i="5" s="1"/>
  <c r="K23" i="5"/>
  <c r="T14" i="5" s="1"/>
  <c r="G14" i="5"/>
  <c r="K10" i="5" s="1"/>
  <c r="H14" i="5"/>
  <c r="K11" i="5" s="1"/>
  <c r="E14" i="5"/>
  <c r="K8" i="5" s="1"/>
  <c r="I14" i="5"/>
  <c r="K12" i="5" s="1"/>
  <c r="F14" i="5"/>
  <c r="K9" i="5" s="1"/>
  <c r="J14" i="5"/>
  <c r="K13" i="5" s="1"/>
  <c r="E10" i="5"/>
  <c r="G8" i="5" s="1"/>
  <c r="F10" i="5"/>
  <c r="G9" i="5" s="1"/>
  <c r="H12" i="5"/>
  <c r="I11" i="5" s="1"/>
  <c r="F12" i="5"/>
  <c r="I9" i="5" s="1"/>
  <c r="E12" i="5"/>
  <c r="I8" i="5" s="1"/>
  <c r="G12" i="5"/>
  <c r="I10" i="5" s="1"/>
  <c r="I13" i="1"/>
  <c r="J12" i="1" s="1"/>
  <c r="G12" i="1"/>
  <c r="I10" i="1" s="1"/>
  <c r="F12" i="1"/>
  <c r="I9" i="1" s="1"/>
  <c r="E12" i="1"/>
  <c r="I8" i="1" s="1"/>
  <c r="H12" i="1"/>
  <c r="I11" i="1" s="1"/>
  <c r="G18" i="5"/>
  <c r="O10" i="5" s="1"/>
  <c r="I18" i="5"/>
  <c r="O12" i="5" s="1"/>
  <c r="N18" i="5"/>
  <c r="O17" i="5" s="1"/>
  <c r="E18" i="5"/>
  <c r="O8" i="5" s="1"/>
  <c r="K18" i="5"/>
  <c r="O14" i="5" s="1"/>
  <c r="L18" i="5"/>
  <c r="O15" i="5" s="1"/>
  <c r="F18" i="5"/>
  <c r="O9" i="5" s="1"/>
  <c r="M18" i="5"/>
  <c r="O16" i="5" s="1"/>
  <c r="J18" i="5"/>
  <c r="O13" i="5" s="1"/>
  <c r="H18" i="5"/>
  <c r="O11" i="5" s="1"/>
  <c r="H19" i="5"/>
  <c r="P11" i="5" s="1"/>
  <c r="E19" i="5"/>
  <c r="P8" i="5" s="1"/>
  <c r="M19" i="5"/>
  <c r="P16" i="5" s="1"/>
  <c r="L19" i="5"/>
  <c r="P15" i="5" s="1"/>
  <c r="N19" i="5"/>
  <c r="P17" i="5" s="1"/>
  <c r="K19" i="5"/>
  <c r="P14" i="5" s="1"/>
  <c r="J19" i="5"/>
  <c r="P13" i="5" s="1"/>
  <c r="F19" i="5"/>
  <c r="P9" i="5" s="1"/>
  <c r="O19" i="5"/>
  <c r="P18" i="5" s="1"/>
  <c r="I19" i="5"/>
  <c r="P12" i="5" s="1"/>
  <c r="G19" i="5"/>
  <c r="P10" i="5" s="1"/>
  <c r="E20" i="5"/>
  <c r="Q8" i="5" s="1"/>
  <c r="F10" i="1"/>
  <c r="G9" i="1" s="1"/>
  <c r="E10" i="1"/>
  <c r="G8" i="1" s="1"/>
  <c r="H14" i="1"/>
  <c r="K11" i="1" s="1"/>
  <c r="G11" i="1"/>
  <c r="H10" i="1" s="1"/>
  <c r="E11" i="1"/>
  <c r="H8" i="1" s="1"/>
  <c r="F11" i="1"/>
  <c r="H9" i="1" s="1"/>
  <c r="T24" i="5"/>
  <c r="U23" i="5" s="1"/>
  <c r="Q24" i="5"/>
  <c r="U20" i="5" s="1"/>
  <c r="M24" i="5"/>
  <c r="U16" i="5" s="1"/>
  <c r="E24" i="5"/>
  <c r="U8" i="5" s="1"/>
  <c r="P24" i="5"/>
  <c r="U19" i="5" s="1"/>
  <c r="J24" i="5"/>
  <c r="U13" i="5" s="1"/>
  <c r="F24" i="5"/>
  <c r="U9" i="5" s="1"/>
  <c r="I24" i="5"/>
  <c r="U12" i="5" s="1"/>
  <c r="G24" i="5"/>
  <c r="U10" i="5" s="1"/>
  <c r="R24" i="5"/>
  <c r="U21" i="5" s="1"/>
  <c r="S24" i="5"/>
  <c r="U22" i="5" s="1"/>
  <c r="H24" i="5"/>
  <c r="U11" i="5" s="1"/>
  <c r="N24" i="5"/>
  <c r="U17" i="5" s="1"/>
  <c r="K24" i="5"/>
  <c r="U14" i="5" s="1"/>
  <c r="L24" i="5"/>
  <c r="U15" i="5" s="1"/>
  <c r="O24" i="5"/>
  <c r="U18" i="5" s="1"/>
  <c r="L16" i="5"/>
  <c r="M15" i="5" s="1"/>
  <c r="E16" i="5"/>
  <c r="M8" i="5" s="1"/>
  <c r="I16" i="5"/>
  <c r="M12" i="5" s="1"/>
  <c r="G16" i="5"/>
  <c r="M10" i="5" s="1"/>
  <c r="K16" i="5"/>
  <c r="M14" i="5" s="1"/>
  <c r="H16" i="5"/>
  <c r="M11" i="5" s="1"/>
  <c r="J16" i="5"/>
  <c r="M13" i="5" s="1"/>
  <c r="F16" i="5"/>
  <c r="M9" i="5" s="1"/>
  <c r="H22" i="5"/>
  <c r="S11" i="5" s="1"/>
  <c r="P22" i="5"/>
  <c r="S19" i="5" s="1"/>
  <c r="G22" i="5"/>
  <c r="S10" i="5" s="1"/>
  <c r="N22" i="5"/>
  <c r="S17" i="5" s="1"/>
  <c r="L22" i="5"/>
  <c r="S15" i="5" s="1"/>
  <c r="Q22" i="5"/>
  <c r="S20" i="5" s="1"/>
  <c r="M22" i="5"/>
  <c r="S16" i="5" s="1"/>
  <c r="J22" i="5"/>
  <c r="S13" i="5" s="1"/>
  <c r="F22" i="5"/>
  <c r="S9" i="5" s="1"/>
  <c r="E22" i="5"/>
  <c r="S8" i="5" s="1"/>
  <c r="R22" i="5"/>
  <c r="S21" i="5" s="1"/>
  <c r="K22" i="5"/>
  <c r="S14" i="5" s="1"/>
  <c r="O22" i="5"/>
  <c r="S18" i="5" s="1"/>
  <c r="I22" i="5"/>
  <c r="S12" i="5" s="1"/>
  <c r="D18" i="4"/>
  <c r="O7" i="4" s="1"/>
  <c r="D14" i="4"/>
  <c r="K7" i="4" s="1"/>
  <c r="D10" i="4"/>
  <c r="G7" i="4" s="1"/>
  <c r="D13" i="4"/>
  <c r="J7" i="4" s="1"/>
  <c r="C13" i="4"/>
  <c r="C18" i="4"/>
  <c r="C14" i="4"/>
  <c r="C10" i="4"/>
  <c r="D17" i="4"/>
  <c r="N7" i="4" s="1"/>
  <c r="D9" i="4"/>
  <c r="F7" i="4" s="1"/>
  <c r="C17" i="4"/>
  <c r="C9" i="4"/>
  <c r="D16" i="4"/>
  <c r="M7" i="4" s="1"/>
  <c r="D12" i="4"/>
  <c r="I7" i="4" s="1"/>
  <c r="D8" i="4"/>
  <c r="E7" i="4" s="1"/>
  <c r="D11" i="4"/>
  <c r="H7" i="4" s="1"/>
  <c r="C15" i="4"/>
  <c r="C16" i="4"/>
  <c r="C12" i="4"/>
  <c r="C8" i="4"/>
  <c r="D15" i="4"/>
  <c r="L7" i="4" s="1"/>
  <c r="C11" i="4"/>
  <c r="G11" i="5"/>
  <c r="H10" i="5" s="1"/>
  <c r="E11" i="5"/>
  <c r="H8" i="5" s="1"/>
  <c r="F11" i="5"/>
  <c r="H9" i="5" s="1"/>
  <c r="G14" i="1"/>
  <c r="K10" i="1" s="1"/>
  <c r="E14" i="1"/>
  <c r="K8" i="1" s="1"/>
  <c r="I14" i="1"/>
  <c r="K12" i="1" s="1"/>
  <c r="J14" i="1"/>
  <c r="K13" i="1" s="1"/>
  <c r="F14" i="1"/>
  <c r="K9" i="1" s="1"/>
  <c r="K15" i="1"/>
  <c r="L14" i="1" s="1"/>
  <c r="H15" i="1"/>
  <c r="L11" i="1" s="1"/>
  <c r="E15" i="1"/>
  <c r="L8" i="1" s="1"/>
  <c r="I15" i="1"/>
  <c r="L12" i="1" s="1"/>
  <c r="G15" i="1"/>
  <c r="L10" i="1" s="1"/>
  <c r="F15" i="1"/>
  <c r="L9" i="1" s="1"/>
  <c r="J15" i="1"/>
  <c r="L13" i="1" s="1"/>
  <c r="N21" i="5"/>
  <c r="R17" i="5" s="1"/>
  <c r="P21" i="5"/>
  <c r="R19" i="5" s="1"/>
  <c r="J21" i="5"/>
  <c r="R13" i="5" s="1"/>
  <c r="E21" i="5"/>
  <c r="R8" i="5" s="1"/>
  <c r="L21" i="5"/>
  <c r="R15" i="5" s="1"/>
  <c r="K21" i="5"/>
  <c r="R14" i="5" s="1"/>
  <c r="H21" i="5"/>
  <c r="R11" i="5" s="1"/>
  <c r="Q21" i="5"/>
  <c r="R20" i="5" s="1"/>
  <c r="I21" i="5"/>
  <c r="R12" i="5" s="1"/>
  <c r="F21" i="5"/>
  <c r="R9" i="5" s="1"/>
  <c r="G21" i="5"/>
  <c r="R10" i="5" s="1"/>
  <c r="O21" i="5"/>
  <c r="R18" i="5" s="1"/>
  <c r="M21" i="5"/>
  <c r="R16" i="5" s="1"/>
  <c r="J20" i="5"/>
  <c r="Q13" i="5" s="1"/>
  <c r="H13" i="5"/>
  <c r="J11" i="5" s="1"/>
  <c r="F13" i="5"/>
  <c r="J9" i="5" s="1"/>
  <c r="G13" i="5"/>
  <c r="J10" i="5" s="1"/>
  <c r="E13" i="5"/>
  <c r="J8" i="5" s="1"/>
  <c r="I13" i="5"/>
  <c r="J12" i="5" s="1"/>
  <c r="P20" i="5"/>
  <c r="Q19" i="5" s="1"/>
  <c r="N20" i="5"/>
  <c r="Q17" i="5" s="1"/>
  <c r="F20" i="5"/>
  <c r="Q9" i="5" s="1"/>
  <c r="M20" i="5"/>
  <c r="Q16" i="5" s="1"/>
  <c r="O20" i="5"/>
  <c r="Q18" i="5" s="1"/>
  <c r="H20" i="5"/>
  <c r="Q11" i="5" s="1"/>
  <c r="L20" i="5"/>
  <c r="Q15" i="5" s="1"/>
  <c r="I20" i="5"/>
  <c r="Q12" i="5" s="1"/>
  <c r="K20" i="5"/>
  <c r="Q14" i="5" s="1"/>
  <c r="G20" i="5"/>
  <c r="Q10" i="5" s="1"/>
  <c r="K15" i="5"/>
  <c r="L14" i="5" s="1"/>
  <c r="I15" i="5"/>
  <c r="L12" i="5" s="1"/>
  <c r="H15" i="5"/>
  <c r="L11" i="5" s="1"/>
  <c r="J15" i="5"/>
  <c r="L13" i="5" s="1"/>
  <c r="F15" i="5"/>
  <c r="L9" i="5" s="1"/>
  <c r="E15" i="5"/>
  <c r="L8" i="5" s="1"/>
  <c r="G15" i="5"/>
  <c r="L10" i="5" s="1"/>
  <c r="E9" i="1"/>
  <c r="F8" i="1" s="1"/>
  <c r="G17" i="5"/>
  <c r="N10" i="5" s="1"/>
  <c r="F17" i="5"/>
  <c r="N9" i="5" s="1"/>
  <c r="L17" i="5"/>
  <c r="N15" i="5" s="1"/>
  <c r="K17" i="5"/>
  <c r="N14" i="5" s="1"/>
  <c r="E17" i="5"/>
  <c r="N8" i="5" s="1"/>
  <c r="H17" i="5"/>
  <c r="N11" i="5" s="1"/>
  <c r="I17" i="5"/>
  <c r="N12" i="5" s="1"/>
  <c r="J17" i="5"/>
  <c r="N13" i="5" s="1"/>
  <c r="M17" i="5"/>
  <c r="N16" i="5" s="1"/>
  <c r="N25" i="5"/>
  <c r="V17" i="5" s="1"/>
  <c r="G25" i="5"/>
  <c r="V10" i="5" s="1"/>
  <c r="F25" i="5"/>
  <c r="V9" i="5" s="1"/>
  <c r="T25" i="5"/>
  <c r="V23" i="5" s="1"/>
  <c r="Q25" i="5"/>
  <c r="V20" i="5" s="1"/>
  <c r="R25" i="5"/>
  <c r="V21" i="5" s="1"/>
  <c r="P25" i="5"/>
  <c r="V19" i="5" s="1"/>
  <c r="U25" i="5"/>
  <c r="V24" i="5" s="1"/>
  <c r="J25" i="5"/>
  <c r="V13" i="5" s="1"/>
  <c r="I25" i="5"/>
  <c r="V12" i="5" s="1"/>
  <c r="L25" i="5"/>
  <c r="V15" i="5" s="1"/>
  <c r="K25" i="5"/>
  <c r="V14" i="5" s="1"/>
  <c r="H25" i="5"/>
  <c r="V11" i="5" s="1"/>
  <c r="S25" i="5"/>
  <c r="V22" i="5" s="1"/>
  <c r="E25" i="5"/>
  <c r="V8" i="5" s="1"/>
  <c r="O25" i="5"/>
  <c r="V18" i="5" s="1"/>
  <c r="M25" i="5"/>
  <c r="V16" i="5" s="1"/>
  <c r="G13" i="1"/>
  <c r="J10" i="1" s="1"/>
  <c r="F13" i="1"/>
  <c r="J9" i="1" s="1"/>
  <c r="H13" i="1"/>
  <c r="J11" i="1" s="1"/>
  <c r="F17" i="4" l="1"/>
  <c r="N9" i="4" s="1"/>
  <c r="G17" i="4"/>
  <c r="N10" i="4" s="1"/>
  <c r="M17" i="4"/>
  <c r="N16" i="4" s="1"/>
  <c r="L17" i="4"/>
  <c r="N15" i="4" s="1"/>
  <c r="I17" i="4"/>
  <c r="N12" i="4" s="1"/>
  <c r="H17" i="4"/>
  <c r="N11" i="4" s="1"/>
  <c r="J17" i="4"/>
  <c r="N13" i="4" s="1"/>
  <c r="K17" i="4"/>
  <c r="N14" i="4" s="1"/>
  <c r="E17" i="4"/>
  <c r="N8" i="4" s="1"/>
  <c r="G11" i="4"/>
  <c r="H10" i="4" s="1"/>
  <c r="F11" i="4"/>
  <c r="H9" i="4" s="1"/>
  <c r="E11" i="4"/>
  <c r="H8" i="4" s="1"/>
  <c r="F18" i="4"/>
  <c r="O9" i="4" s="1"/>
  <c r="K18" i="4"/>
  <c r="O14" i="4" s="1"/>
  <c r="L18" i="4"/>
  <c r="O15" i="4" s="1"/>
  <c r="H18" i="4"/>
  <c r="O11" i="4" s="1"/>
  <c r="M18" i="4"/>
  <c r="O16" i="4" s="1"/>
  <c r="I18" i="4"/>
  <c r="O12" i="4" s="1"/>
  <c r="E18" i="4"/>
  <c r="O8" i="4" s="1"/>
  <c r="N18" i="4"/>
  <c r="O17" i="4" s="1"/>
  <c r="J18" i="4"/>
  <c r="O13" i="4" s="1"/>
  <c r="G18" i="4"/>
  <c r="O10" i="4" s="1"/>
  <c r="G13" i="4"/>
  <c r="J10" i="4" s="1"/>
  <c r="F13" i="4"/>
  <c r="J9" i="4" s="1"/>
  <c r="E13" i="4"/>
  <c r="J8" i="4" s="1"/>
  <c r="I13" i="4"/>
  <c r="J12" i="4" s="1"/>
  <c r="H13" i="4"/>
  <c r="J11" i="4" s="1"/>
  <c r="E9" i="4"/>
  <c r="F8" i="4" s="1"/>
  <c r="G16" i="4"/>
  <c r="M10" i="4" s="1"/>
  <c r="K16" i="4"/>
  <c r="M14" i="4" s="1"/>
  <c r="J16" i="4"/>
  <c r="M13" i="4" s="1"/>
  <c r="F16" i="4"/>
  <c r="M9" i="4" s="1"/>
  <c r="I16" i="4"/>
  <c r="M12" i="4" s="1"/>
  <c r="L16" i="4"/>
  <c r="M15" i="4" s="1"/>
  <c r="H16" i="4"/>
  <c r="M11" i="4" s="1"/>
  <c r="E16" i="4"/>
  <c r="M8" i="4" s="1"/>
  <c r="I15" i="4"/>
  <c r="L12" i="4" s="1"/>
  <c r="K15" i="4"/>
  <c r="L14" i="4" s="1"/>
  <c r="G15" i="4"/>
  <c r="L10" i="4" s="1"/>
  <c r="J15" i="4"/>
  <c r="L13" i="4" s="1"/>
  <c r="F15" i="4"/>
  <c r="L9" i="4" s="1"/>
  <c r="E15" i="4"/>
  <c r="L8" i="4" s="1"/>
  <c r="H15" i="4"/>
  <c r="L11" i="4" s="1"/>
  <c r="F10" i="4"/>
  <c r="G9" i="4" s="1"/>
  <c r="E10" i="4"/>
  <c r="G8" i="4" s="1"/>
  <c r="G12" i="4"/>
  <c r="I10" i="4" s="1"/>
  <c r="H12" i="4"/>
  <c r="I11" i="4" s="1"/>
  <c r="F12" i="4"/>
  <c r="I9" i="4" s="1"/>
  <c r="E12" i="4"/>
  <c r="I8" i="4" s="1"/>
  <c r="G14" i="4"/>
  <c r="K10" i="4" s="1"/>
  <c r="H14" i="4"/>
  <c r="K11" i="4" s="1"/>
  <c r="J14" i="4"/>
  <c r="K13" i="4" s="1"/>
  <c r="E14" i="4"/>
  <c r="K8" i="4" s="1"/>
  <c r="F14" i="4"/>
  <c r="K9" i="4" s="1"/>
  <c r="I14" i="4"/>
  <c r="K12" i="4" s="1"/>
</calcChain>
</file>

<file path=xl/sharedStrings.xml><?xml version="1.0" encoding="utf-8"?>
<sst xmlns="http://schemas.openxmlformats.org/spreadsheetml/2006/main" count="134" uniqueCount="51">
  <si>
    <t>Bilete de călătorie</t>
  </si>
  <si>
    <t>km</t>
  </si>
  <si>
    <t>Cluj Napoca/ Autogara Fany</t>
  </si>
  <si>
    <t>Tarif  mediu/km/loc (lei)</t>
  </si>
  <si>
    <t>Cluj Napoca/Autogara Fany</t>
  </si>
  <si>
    <t>Zonă kilometrică finala</t>
  </si>
  <si>
    <t>Coeficient alfa</t>
  </si>
  <si>
    <t>Tarif mediu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</si>
  <si>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</si>
  <si>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</si>
  <si>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</si>
  <si>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</si>
  <si>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</si>
  <si>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TARIFE DE CĂLĂTORIE PRACTICATE PE TRASEUL T 052</t>
  </si>
  <si>
    <t>Cod Traseu: T052 CLUJ NAPOCA – APAHIDA – DĂBÂCA</t>
  </si>
  <si>
    <t>Sânnicoară</t>
  </si>
  <si>
    <t>Apahida</t>
  </si>
  <si>
    <t>Jucu de Mijloc - ramificație</t>
  </si>
  <si>
    <t xml:space="preserve">Jucu </t>
  </si>
  <si>
    <t>Răscruci</t>
  </si>
  <si>
    <t>Bonțida - ramificație</t>
  </si>
  <si>
    <t>Luna de Jos</t>
  </si>
  <si>
    <t>Dăbâca</t>
  </si>
  <si>
    <t>Jucu</t>
  </si>
  <si>
    <t>TARIFE DE CĂLĂTORIE PRACTICATE PE TRASEUL T 053</t>
  </si>
  <si>
    <t>Cod Traseu: T053 CLUJ NAPOCA –  DĂBÂCA - CUBLEȘU SOMEȘAN</t>
  </si>
  <si>
    <t xml:space="preserve">Cubleșu Someșan </t>
  </si>
  <si>
    <t>Cubleșu Someșan - ramificație</t>
  </si>
  <si>
    <t>Pâglișa</t>
  </si>
  <si>
    <t xml:space="preserve">Tarif mediu pe traseul T052        </t>
  </si>
  <si>
    <t xml:space="preserve">Tarif mediu pe traseul T053        </t>
  </si>
  <si>
    <t>Apahida - gara</t>
  </si>
  <si>
    <t>Apahida - primărie</t>
  </si>
  <si>
    <t>Apahida - gară</t>
  </si>
  <si>
    <t>TARIFE DE CĂLĂTORIE PRACTICATE PE TRASEUL T 054</t>
  </si>
  <si>
    <t>Cod Traseu: T054 CLUJ NAPOCA –  DĂBÂCA - CIUBANCA</t>
  </si>
  <si>
    <t>Ofertant: VIO ȘI DANI TRANS S.R.L.</t>
  </si>
  <si>
    <t xml:space="preserve">Tarif mediu pe traseul T054        </t>
  </si>
  <si>
    <t>Jucu Herghelie - ferma Duvana</t>
  </si>
  <si>
    <t>Dârja</t>
  </si>
  <si>
    <t>Panticeu</t>
  </si>
  <si>
    <t>Recea Cristur</t>
  </si>
  <si>
    <t>Căprioara</t>
  </si>
  <si>
    <t>Jurca - ramificație</t>
  </si>
  <si>
    <t>Ciubăncuța</t>
  </si>
  <si>
    <t>Ciubanca</t>
  </si>
  <si>
    <t>Jurca</t>
  </si>
  <si>
    <t>Jucu Herghelie - Ferma Duvana</t>
  </si>
  <si>
    <t>Observatii</t>
  </si>
  <si>
    <t>Zonă kilometri
că initiala</t>
  </si>
  <si>
    <t>Coefi
cient alfa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</si>
</sst>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Montserrat Light"/>
      <family val="3"/>
    </font>
    <font>
      <sz val="11"/>
      <color rgb="FF000000"/>
      <name val="Montserrat Light"/>
      <family val="3"/>
    </font>
    <font>
      <sz val="11"/>
      <color theme="1"/>
      <name val="Calibri"/>
      <family val="2"/>
    </font>
    <font>
      <sz val="11"/>
      <color rgb="FF000000"/>
      <name val="Montserrat Light"/>
      <family val="3"/>
    </font>
    <font>
      <b/>
      <sz val="11"/>
      <color rgb="FF000000"/>
      <name val="Montserrat Light"/>
      <family val="3"/>
    </font>
    <font>
      <sz val="10"/>
      <color rgb="FF000000"/>
      <name val="Montserrat Light"/>
      <family val="3"/>
    </font>
    <font>
      <sz val="10"/>
      <color theme="1"/>
      <name val="Montserrat Light"/>
      <family val="3"/>
    </font>
    <font>
      <sz val="10"/>
      <color theme="1"/>
      <name val="Calibri"/>
      <family val="2"/>
      <scheme val="minor"/>
    </font>
    <font>
      <sz val="10"/>
      <color rgb="FF000000"/>
      <name val="Montserrat Light"/>
      <family val="3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</font>
    <font>
      <sz val="10"/>
      <color theme="1"/>
      <name val="Montserrat Light"/>
    </font>
    <font>
      <sz val="10"/>
      <color theme="0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7" fillId="0" borderId="21" xfId="0" applyFont="1" applyBorder="1" applyAlignment="1">
      <alignment horizontal="center" vertical="center" textRotation="90" wrapText="1"/>
    </xf>
    <xf numFmtId="2" fontId="6" fillId="0" borderId="3" xfId="0" applyNumberFormat="1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 wrapText="1"/>
    </xf>
    <xf numFmtId="2" fontId="12" fillId="5" borderId="5" xfId="0" applyNumberFormat="1" applyFont="1" applyFill="1" applyBorder="1" applyAlignment="1">
      <alignment horizontal="center" vertical="center" wrapText="1"/>
    </xf>
    <xf numFmtId="2" fontId="12" fillId="3" borderId="5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2" fontId="12" fillId="3" borderId="11" xfId="0" applyNumberFormat="1" applyFont="1" applyFill="1" applyBorder="1" applyAlignment="1">
      <alignment horizontal="center" vertical="center" wrapText="1"/>
    </xf>
    <xf numFmtId="2" fontId="12" fillId="4" borderId="1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2" fontId="12" fillId="3" borderId="8" xfId="0" applyNumberFormat="1" applyFont="1" applyFill="1" applyBorder="1" applyAlignment="1">
      <alignment horizontal="center" vertical="center" wrapText="1"/>
    </xf>
    <xf numFmtId="2" fontId="13" fillId="3" borderId="6" xfId="0" applyNumberFormat="1" applyFont="1" applyFill="1" applyBorder="1" applyAlignment="1">
      <alignment horizontal="center" vertical="center" wrapText="1"/>
    </xf>
    <xf numFmtId="2" fontId="13" fillId="3" borderId="5" xfId="0" applyNumberFormat="1" applyFont="1" applyFill="1" applyBorder="1" applyAlignment="1">
      <alignment horizontal="center" vertical="center" wrapText="1"/>
    </xf>
    <xf numFmtId="2" fontId="13" fillId="3" borderId="11" xfId="0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zoomScale="80" zoomScaleNormal="80" workbookViewId="0">
      <selection activeCell="P67" sqref="P67"/>
    </sheetView>
  </sheetViews>
  <sheetFormatPr defaultRowHeight="14.4" x14ac:dyDescent="0.3"/>
  <cols>
    <col min="1" max="1" width="34.6640625" customWidth="1"/>
    <col min="2" max="2" width="10.6640625" customWidth="1"/>
    <col min="3" max="3" width="11.109375" customWidth="1"/>
    <col min="4" max="4" width="9.33203125" customWidth="1"/>
    <col min="5" max="5" width="8.33203125" customWidth="1"/>
    <col min="6" max="6" width="10.5546875" customWidth="1"/>
    <col min="7" max="7" width="11.33203125" customWidth="1"/>
    <col min="8" max="8" width="9.109375" customWidth="1"/>
    <col min="9" max="9" width="10.5546875" customWidth="1"/>
  </cols>
  <sheetData>
    <row r="1" spans="1:14" ht="16.8" x14ac:dyDescent="0.3">
      <c r="A1" s="56" t="s">
        <v>13</v>
      </c>
      <c r="B1" s="56"/>
      <c r="C1" s="56"/>
      <c r="D1" s="56"/>
      <c r="E1" s="56"/>
      <c r="F1" s="56"/>
      <c r="G1" s="56"/>
      <c r="H1" s="56"/>
      <c r="I1" s="56"/>
    </row>
    <row r="2" spans="1:14" ht="16.8" x14ac:dyDescent="0.3">
      <c r="A2" s="1"/>
      <c r="B2" s="2"/>
      <c r="C2" s="2"/>
      <c r="D2" s="2"/>
      <c r="E2" s="2"/>
      <c r="F2" s="2"/>
      <c r="G2" s="2"/>
      <c r="H2" s="2"/>
      <c r="I2" s="2"/>
    </row>
    <row r="3" spans="1:14" ht="16.8" x14ac:dyDescent="0.3">
      <c r="A3" s="3" t="s">
        <v>14</v>
      </c>
      <c r="B3" s="2"/>
      <c r="C3" s="2"/>
      <c r="D3" s="2"/>
      <c r="E3" s="2"/>
      <c r="F3" s="2"/>
      <c r="G3" s="2"/>
      <c r="H3" s="2"/>
      <c r="I3" s="2"/>
    </row>
    <row r="4" spans="1:14" ht="17.399999999999999" thickBot="1" x14ac:dyDescent="0.35">
      <c r="A4" s="5" t="s">
        <v>36</v>
      </c>
      <c r="B4" s="2"/>
      <c r="C4" s="2"/>
      <c r="D4" s="2"/>
      <c r="E4" s="2"/>
      <c r="F4" s="2"/>
      <c r="G4" s="2"/>
      <c r="H4" s="2"/>
      <c r="I4" s="2"/>
    </row>
    <row r="5" spans="1:14" ht="16.8" thickBot="1" x14ac:dyDescent="0.35">
      <c r="A5" s="57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9"/>
    </row>
    <row r="6" spans="1:14" ht="81.599999999999994" thickBot="1" x14ac:dyDescent="0.35">
      <c r="A6" s="19" t="s">
        <v>3</v>
      </c>
      <c r="B6" s="30" t="s">
        <v>1</v>
      </c>
      <c r="C6" s="30" t="s">
        <v>48</v>
      </c>
      <c r="D6" s="30" t="s">
        <v>2</v>
      </c>
      <c r="E6" s="30" t="s">
        <v>15</v>
      </c>
      <c r="F6" s="30" t="s">
        <v>16</v>
      </c>
      <c r="G6" s="30" t="s">
        <v>17</v>
      </c>
      <c r="H6" s="30" t="s">
        <v>23</v>
      </c>
      <c r="I6" s="30" t="s">
        <v>19</v>
      </c>
      <c r="J6" s="31" t="s">
        <v>20</v>
      </c>
      <c r="K6" s="32" t="s">
        <v>21</v>
      </c>
      <c r="L6" s="33" t="s">
        <v>22</v>
      </c>
    </row>
    <row r="7" spans="1:14" ht="16.2" x14ac:dyDescent="0.3">
      <c r="A7" s="8" t="s">
        <v>4</v>
      </c>
      <c r="B7" s="9">
        <v>0</v>
      </c>
      <c r="C7" s="51"/>
      <c r="D7" s="39"/>
      <c r="E7" s="40">
        <f>D8</f>
        <v>2</v>
      </c>
      <c r="F7" s="40">
        <f>D9</f>
        <v>3</v>
      </c>
      <c r="G7" s="40">
        <f>D10</f>
        <v>4</v>
      </c>
      <c r="H7" s="40">
        <f>D11</f>
        <v>5</v>
      </c>
      <c r="I7" s="40">
        <f>D12</f>
        <v>6</v>
      </c>
      <c r="J7" s="40">
        <f>D13</f>
        <v>6.5</v>
      </c>
      <c r="K7" s="40">
        <f>D14</f>
        <v>7</v>
      </c>
      <c r="L7" s="41">
        <f>D15</f>
        <v>8</v>
      </c>
    </row>
    <row r="8" spans="1:14" ht="16.2" x14ac:dyDescent="0.3">
      <c r="A8" s="10" t="s">
        <v>15</v>
      </c>
      <c r="B8" s="11">
        <v>9</v>
      </c>
      <c r="C8" s="52">
        <f>IF(B8&lt;=C47,B8*C67*D47,IF(AND(B8&gt;C47,B8&lt;=C48),(C47-B47)*D47*C67+(B8-C47)*C67*D48,IF(AND(B8&gt;C48,B8&lt;=C49),C47*C67*D47+(C48-C47)*C67*D48+(B8 -C48)*C67*D49,IF(AND(B8&gt;C49,B8&lt;=C50),C47*C67*D47+(C48-C47)*C67*D48+(C49-C48)*C67*D49+(B8 -C49)*C67*D50,IF(AND(B8&gt;C50,B8&lt;=#REF!),C47*C67*D47+(C48-C47)*C67*D48+(C49-C48)*C67*D49+(C50-C49)*C67*D50+(B8 -C50)*C67*#REF!,IF(AND(B8&gt;#REF!,B8&lt;=#REF!),C47*C67*D47+(C48-C47)*C67*D48+(C49-C48)*C67*D49+(C50-C49)*C67*D50+(#REF!-C50)*C67*#REF!+(B8 -#REF!)*C67*#REF!,IF(AND(B8&gt;#REF!,B8&lt;=C51),C47*C67*D47+(C48-C47)*C67*D48+(C49-C48)*C67*D49+(C50-C49)*C67*D50+(#REF!-C50)*C67*#REF!+(#REF!-#REF!)*C67*#REF!+(B8-#REF!)*C67*D51,IF(AND(B8&gt;C51,B8&lt;=C52),C47*C67*D47+(C48-C47)*C67*D48+(C49-C48)*C67*D49+(C50-C49)*C67*D50+(#REF!-C50)*C67*#REF!+(#REF!-#REF!)*C67*#REF!+(#REF!-#REF!)*C67*D51+(B8-C51)*C67*D52,0))))))))</f>
        <v>2.052</v>
      </c>
      <c r="D8" s="35">
        <f>MROUND(IF(B8&lt;=C47,B8*C67*D47,IF(AND(B8&gt;C47,B8&lt;=C48),(C47-B47)*D47*C67+(B8-C47)*C67*D48,IF(AND(B8&gt;C48,B8&lt;=C49),C47*C67*D47+(C48-C47)*C67*D48+(B8 -C48)*C67*D49,IF(AND(B8&gt;C49,B8&lt;=C50),C47*C67*D47+(C48-C47)*C67*D48+(C49-C48)*C67*D49+(B8 -C49)*C67*D50,IF(AND(B8&gt;C50,B8&lt;=#REF!),C47*C67*D47+(C48-C47)*C67*D48+(C49-C48)*C67*D49+(C50-C49)*C67*D50+(B8 -C50)*C67*#REF!,IF(AND(B8&gt;#REF!,B8&lt;=#REF!),C47*C67*D47+(C48-C47)*C67*D48+(C49-C48)*C67*D49+(C50-C49)*C67*D50+(#REF!-C50)*C67*#REF!+(B8 -#REF!)*C67*#REF!,IF(AND(B8&gt;#REF!,B8&lt;=C51),C47*C67*D47+(C48-C47)*C67*D48+(C49-C48)*C67*D49+(C50-C49)*C67*D50+(#REF!-C50)*C67*#REF!+(#REF!-#REF!)*C67*#REF!+(B8-#REF!)*C67*D51,IF(AND(B8&gt;C51,B8&lt;=C52),C47*C67*D47+(C48-C47)*C67*D48+(C49-C48)*C67*D49+(C50-C49)*C67*D50+(#REF!-C50)*C67*#REF!+(#REF!-#REF!)*C67*#REF!+(#REF!-#REF!)*C67*D51+(B8-C51)*C67*D52,0)))))))),0.5)</f>
        <v>2</v>
      </c>
      <c r="E8" s="36"/>
      <c r="F8" s="35">
        <f>E9</f>
        <v>1</v>
      </c>
      <c r="G8" s="35">
        <f>E10</f>
        <v>2</v>
      </c>
      <c r="H8" s="35">
        <f>E11</f>
        <v>3</v>
      </c>
      <c r="I8" s="35">
        <f>E12</f>
        <v>4</v>
      </c>
      <c r="J8" s="35">
        <f>E13</f>
        <v>4.5</v>
      </c>
      <c r="K8" s="35">
        <f>E14</f>
        <v>5</v>
      </c>
      <c r="L8" s="42">
        <f>E15</f>
        <v>6</v>
      </c>
    </row>
    <row r="9" spans="1:14" ht="16.2" x14ac:dyDescent="0.3">
      <c r="A9" s="10" t="s">
        <v>16</v>
      </c>
      <c r="B9" s="11">
        <v>13</v>
      </c>
      <c r="C9" s="52">
        <f>IF(B9&lt;=C47,B9*C67*D47,IF(AND(B9&gt;C47,B9&lt;=C48),(C47-B47)*D47*C67+(B9-C47)*C67*D48,IF(AND(B9&gt;C48,B9&lt;=C49),C47*C67*D47+(C48-C47)*C67*D48+(B9 -C48)*C67*D49,IF(AND(B9&gt;C49,B9&lt;=C50),C47*C67*D47+(C48-C47)*C67*D48+(C49-C48)*C67*D49+(B9 -C49)*C67*D50,IF(AND(B9&gt;C50,B9&lt;=#REF!),C47*C67*D47+(C48-C47)*C67*D48+(C49-C48)*C67*D49+(C50-C49)*C67*D50+(B9 -C50)*C67*#REF!,IF(AND(B9&gt;#REF!,B9&lt;=#REF!),C47*C67*D47+(C48-C47)*C67*D48+(C49-C48)*C67*D49+(C50-C49)*C67*D50+(#REF!-C50)*C67*#REF!+(B9 -#REF!)*C67*#REF!,IF(AND(B9&gt;#REF!,B9&lt;=C51),C47*C67*D47+(C48-C47)*C67*D48+(C49-C48)*C67*D49+(C50-C49)*C67*D50+(#REF!-C50)*C67*#REF!+(#REF!-#REF!)*C67*#REF!+(B9-#REF!)*C67*D51,IF(AND(B9&gt;C51,B9&lt;=C52),C47*C67*D47+(C48-C47)*C67*D48+(C49-C48)*C67*D49+(C50-C49)*C67*D50+(#REF!-C50)*C67*#REF!+(#REF!-#REF!)*C67*#REF!+(#REF!-#REF!)*C67*D51+(B9-C51)*C67*D52,0))))))))</f>
        <v>2.8500000000000005</v>
      </c>
      <c r="D9" s="35">
        <f>MROUND(IF(B9&lt;=C47,B9*C67*D47,IF(AND(B9&gt;C47,B9&lt;=C48),(C47-B47)*D47*C67+(B9-C47)*C67*D48,IF(AND(B9&gt;C48,B9&lt;=C49),C47*C67*D47+(C48-C47)*C67*D48+(B9 -C48)*C67*D49,IF(AND(B9&gt;C49,B9&lt;=C50),C47*C67*D47+(C48-C47)*C67*D48+(C49-C48)*C67*D49+(B9 -C49)*C67*D50,IF(AND(B9&gt;C50,B9&lt;=#REF!),C47*C67*D47+(C48-C47)*C67*D48+(C49-C48)*C67*D49+(C50-C49)*C67*D50+(B9 -C50)*C67*#REF!,IF(AND(B9&gt;#REF!,B9&lt;=#REF!),C47*C67*D47+(C48-C47)*C67*D48+(C49-C48)*C67*D49+(C50-C49)*C67*D50+(#REF!-C50)*C67*#REF!+(B9 -#REF!)*C67*#REF!,IF(AND(B9&gt;#REF!,B9&lt;=C51),C47*C67*D47+(C48-C47)*C67*D48+(C49-C48)*C67*D49+(C50-C49)*C67*D50+(#REF!-C50)*C67*#REF!+(#REF!-#REF!)*C67*#REF!+(B9-#REF!)*C67*D51,IF(AND(B9&gt;C51,B9&lt;=C52),C47*C67*D47+(C48-C47)*C67*D48+(C49-C48)*C67*D49+(C50-C49)*C67*D50+(#REF!-C50)*C67*#REF!+(#REF!-#REF!)*C67*#REF!+(#REF!-#REF!)*C67*D51+(B9-C51)*C67*D52,0)))))))),0.5)</f>
        <v>3</v>
      </c>
      <c r="E9" s="35">
        <f>IF(MROUND(C9-C8,0.5)=0,0.5,MROUND(C9-C8,0.5))</f>
        <v>1</v>
      </c>
      <c r="F9" s="36"/>
      <c r="G9" s="35">
        <f>F10</f>
        <v>1.5</v>
      </c>
      <c r="H9" s="35">
        <f>F11</f>
        <v>2.5</v>
      </c>
      <c r="I9" s="35">
        <f>F12</f>
        <v>3</v>
      </c>
      <c r="J9" s="35">
        <f>F13</f>
        <v>3.5</v>
      </c>
      <c r="K9" s="35">
        <f>F14</f>
        <v>4</v>
      </c>
      <c r="L9" s="42">
        <f>F15</f>
        <v>5</v>
      </c>
    </row>
    <row r="10" spans="1:14" ht="16.2" x14ac:dyDescent="0.3">
      <c r="A10" s="10" t="s">
        <v>17</v>
      </c>
      <c r="B10" s="11">
        <v>20</v>
      </c>
      <c r="C10" s="52">
        <f>IF(B10&lt;=C47,B10*C67*D47,IF(AND(B10&gt;C47,B10&lt;=C48),(C47-B47)*D47*C67+(B10-C47)*C67*D48,IF(AND(B10&gt;C48,B10&lt;=C49),C47*C67*D47+(C48-C47)*C67*D48+(B10 -C48)*C67*D49,IF(AND(B10&gt;C49,B10&lt;=C50),C47*C67*D47+(C48-C47)*C67*D48+(C49-C48)*C67*D49+(B10 -C49)*C67*D50,IF(AND(B10&gt;C50,B10&lt;=#REF!),C47*C67*D47+(C48-C47)*C67*D48+(C49-C48)*C67*D49+(C50-C49)*C67*D50+(B10 -C50)*C67*#REF!,IF(AND(B10&gt;#REF!,B10&lt;=#REF!),C47*C67*D47+(C48-C47)*C67*D48+(C49-C48)*C67*D49+(C50-C49)*C67*D50+(#REF!-C50)*C67*#REF!+(B10 -#REF!)*C67*#REF!,IF(AND(B10&gt;#REF!,B10&lt;=C51),C47*C67*D47+(C48-C47)*C67*D48+(C49-C48)*C67*D49+(C50-C49)*C67*D50+(#REF!-C50)*C67*#REF!+(#REF!-#REF!)*C67*#REF!+(B10-#REF!)*C67*D51,IF(AND(B10&gt;C51,B10&lt;=C52),C47*C67*D47+(C48-C47)*C67*D48+(C49-C48)*C67*D49+(C50-C49)*C67*D50+(#REF!-C50)*C67*#REF!+(#REF!-#REF!)*C67*#REF!+(#REF!-#REF!)*C67*D51+(B10-C51)*C67*D52,0))))))))</f>
        <v>4.18</v>
      </c>
      <c r="D10" s="35">
        <f>MROUND(IF(B10&lt;=C47,B10*C67*D47,IF(AND(B10&gt;C47,B10&lt;=C48),(C47-B47)*D47*C67+(B10-C47)*C67*D48,IF(AND(B10&gt;C48,B10&lt;=C49),C47*C67*D47+(C48-C47)*C67*D48+(B10 -C48)*C67*D49,IF(AND(B10&gt;C49,B10&lt;=C50),C47*C67*D47+(C48-C47)*C67*D48+(C49-C48)*C67*D49+(B10 -C49)*C67*D50,IF(AND(B10&gt;C50,B10&lt;=#REF!),C47*C67*D47+(C48-C47)*C67*D48+(C49-C48)*C67*D49+(C50-C49)*C67*D50+(B10 -C50)*C67*#REF!,IF(AND(B10&gt;#REF!,B10&lt;=#REF!),C47*C67*D47+(C48-C47)*C67*D48+(C49-C48)*C67*D49+(C50-C49)*C67*D50+(#REF!-C50)*C67*#REF!+(B10 -#REF!)*C67*#REF!,IF(AND(B10&gt;#REF!,B10&lt;=C51),C47*C67*D47+(C48-C47)*C67*D48+(C49-C48)*C67*D49+(C50-C49)*C67*D50+(#REF!-C50)*C67*#REF!+(#REF!-#REF!)*C67*#REF!+(B10-#REF!)*C67*D51,IF(AND(B10&gt;C51,B10&lt;=C52),C47*C67*D47+(C48-C47)*C67*D48+(C49-C48)*C67*D49+(C50-C49)*C67*D50+(#REF!-C50)*C67*#REF!+(#REF!-#REF!)*C67*#REF!+(#REF!-#REF!)*C67*D51+(B10-C51)*C67*D52,0)))))))),0.5)</f>
        <v>4</v>
      </c>
      <c r="E10" s="35">
        <f>MROUND(C10-C8,0.5)</f>
        <v>2</v>
      </c>
      <c r="F10" s="35">
        <f>IF(MROUND(C10-C9,0.5)=0,0.5,MROUND(C10-C9,0.5))</f>
        <v>1.5</v>
      </c>
      <c r="G10" s="37"/>
      <c r="H10" s="38">
        <f>G11</f>
        <v>1</v>
      </c>
      <c r="I10" s="35">
        <f>G12</f>
        <v>2</v>
      </c>
      <c r="J10" s="35">
        <f>G13</f>
        <v>2</v>
      </c>
      <c r="K10" s="35">
        <f>G14</f>
        <v>3</v>
      </c>
      <c r="L10" s="42">
        <f>G15</f>
        <v>4</v>
      </c>
      <c r="N10" s="4"/>
    </row>
    <row r="11" spans="1:14" ht="16.2" x14ac:dyDescent="0.3">
      <c r="A11" s="10" t="s">
        <v>18</v>
      </c>
      <c r="B11" s="11">
        <v>25</v>
      </c>
      <c r="C11" s="52">
        <f>IF(B11&lt;=C47,B11*C67*D47,IF(AND(B11&gt;C47,B11&lt;=C48),(C47-B47)*D47*C67+(B11-C47)*C67*D48,IF(AND(B11&gt;C48,B11&lt;=C49),C47*C67*D47+(C48-C47)*C67*D48+(B11 -C48)*C67*D49,IF(AND(B11&gt;C49,B11&lt;=C50),C47*C67*D47+(C48-C47)*C67*D48+(C49-C48)*C67*D49+(B11 -C49)*C67*D50,IF(AND(B11&gt;C50,B11&lt;=#REF!),C47*C67*D47+(C48-C47)*C67*D48+(C49-C48)*C67*D49+(C50-C49)*C67*D50+(B11 -C50)*C67*#REF!,IF(AND(B11&gt;#REF!,B11&lt;=#REF!),C47*C67*D47+(C48-C47)*C67*D48+(C49-C48)*C67*D49+(C50-C49)*C67*D50+(#REF!-C50)*C67*#REF!+(B11 -#REF!)*C67*#REF!,IF(AND(B11&gt;#REF!,B11&lt;=C51),C47*C67*D47+(C48-C47)*C67*D48+(C49-C48)*C67*D49+(C50-C49)*C67*D50+(#REF!-C50)*C67*#REF!+(#REF!-#REF!)*C67*#REF!+(B11-#REF!)*C67*D51,IF(AND(B11&gt;C51,B11&lt;=C52),C47*C67*D47+(C48-C47)*C67*D48+(C49-C48)*C67*D49+(C50-C49)*C67*D50+(#REF!-C50)*C67*#REF!+(#REF!-#REF!)*C67*#REF!+(#REF!-#REF!)*C67*D51+(B11-C51)*C67*D52,0))))))))</f>
        <v>5.13</v>
      </c>
      <c r="D11" s="35">
        <f>MROUND(IF(B11&lt;=C47,B11*C67*D47,IF(AND(B11&gt;C47,B11&lt;=C48),(C47-B47)*D47*C67+(B11-C47)*C67*D48,IF(AND(B11&gt;C48,B11&lt;=C49),C47*C67*D47+(C48-C47)*C67*D48+(B11 -C48)*C67*D49,IF(AND(B11&gt;C49,B11&lt;=C50),C47*C67*D47+(C48-C47)*C67*D48+(C49-C48)*C67*D49+(B11 -C49)*C67*D50,IF(AND(B11&gt;C50,B11&lt;=#REF!),C47*C67*D47+(C48-C47)*C67*D48+(C49-C48)*C67*D49+(C50-C49)*C67*D50+(B11 -C50)*C67*#REF!,IF(AND(B11&gt;#REF!,B11&lt;=#REF!),C47*C67*D47+(C48-C47)*C67*D48+(C49-C48)*C67*D49+(C50-C49)*C67*D50+(#REF!-C50)*C67*#REF!+(B11 -#REF!)*C67*#REF!,IF(AND(B11&gt;#REF!,B11&lt;=C51),C47*C67*D47+(C48-C47)*C67*D48+(C49-C48)*C67*D49+(C50-C49)*C67*D50+(#REF!-C50)*C67*#REF!+(#REF!-#REF!)*C67*#REF!+(B11-#REF!)*C67*D51,IF(AND(B11&gt;C51,B11&lt;=C52),C47*C67*D47+(C48-C47)*C67*D48+(C49-C48)*C67*D49+(C50-C49)*C67*D50+(#REF!-C50)*C67*#REF!+(#REF!-#REF!)*C67*#REF!+(#REF!-#REF!)*C67*D51+(B11-C51)*C67*D52,0)))))))),0.5)</f>
        <v>5</v>
      </c>
      <c r="E11" s="35">
        <f>MROUND(C11-C8,0.5)</f>
        <v>3</v>
      </c>
      <c r="F11" s="35">
        <f>MROUND(C11-C9,0.5)</f>
        <v>2.5</v>
      </c>
      <c r="G11" s="38">
        <f>IF(MROUND(C11-C10,0.5)=0,0.5,MROUND(C11-C10,0.5))</f>
        <v>1</v>
      </c>
      <c r="H11" s="37"/>
      <c r="I11" s="35">
        <f>H12</f>
        <v>1</v>
      </c>
      <c r="J11" s="35">
        <f>H13</f>
        <v>1.5</v>
      </c>
      <c r="K11" s="35">
        <f>H14</f>
        <v>2</v>
      </c>
      <c r="L11" s="42">
        <f>H15</f>
        <v>3</v>
      </c>
    </row>
    <row r="12" spans="1:14" ht="16.2" x14ac:dyDescent="0.3">
      <c r="A12" s="10" t="s">
        <v>19</v>
      </c>
      <c r="B12" s="11">
        <v>30</v>
      </c>
      <c r="C12" s="52">
        <f>IF(B12&lt;=C47,B12*C67*D47,IF(AND(B12&gt;C47,B12&lt;=C48),(C47-B47)*D47*C67+(B12-C47)*C67*D48,IF(AND(B12&gt;C48,B12&lt;=C49),C47*C67*D47+(C48-C47)*C67*D48+(B12 -C48)*C67*D49,IF(AND(B12&gt;C49,B12&lt;=C50),C47*C67*D47+(C48-C47)*C67*D48+(C49-C48)*C67*D49+(B12 -C49)*C67*D50,IF(AND(B12&gt;C50,B12&lt;=#REF!),C47*C67*D47+(C48-C47)*C67*D48+(C49-C48)*C67*D49+(C50-C49)*C67*D50+(B12 -C50)*C67*#REF!,IF(AND(B12&gt;#REF!,B12&lt;=#REF!),C47*C67*D47+(C48-C47)*C67*D48+(C49-C48)*C67*D49+(C50-C49)*C67*D50+(#REF!-C50)*C67*#REF!+(B12 -#REF!)*C67*#REF!,IF(AND(B12&gt;#REF!,B12&lt;=C51),C47*C67*D47+(C48-C47)*C67*D48+(C49-C48)*C67*D49+(C50-C49)*C67*D50+(#REF!-C50)*C67*#REF!+(#REF!-#REF!)*C67*#REF!+(B12-#REF!)*C67*D51,IF(AND(B12&gt;C51,B12&lt;=C52),C47*C67*D47+(C48-C47)*C67*D48+(C49-C48)*C67*D49+(C50-C49)*C67*D50+(#REF!-C50)*C67*#REF!+(#REF!-#REF!)*C67*#REF!+(#REF!-#REF!)*C67*D51+(B12-C51)*C67*D52,0))))))))</f>
        <v>6.08</v>
      </c>
      <c r="D12" s="35">
        <f>MROUND(IF(B12&lt;=C47,B12*C67*D47,IF(AND(B12&gt;C47,B12&lt;=C48),(C47-B47)*D47*C67+(B12-C47)*C67*D48,IF(AND(B12&gt;C48,B12&lt;=C49),C47*C67*D47+(C48-C47)*C67*D48+(B12 -C48)*C67*D49,IF(AND(B12&gt;C49,B12&lt;=C50),C47*C67*D47+(C48-C47)*C67*D48+(C49-C48)*C67*D49+(B12 -C49)*C67*D50,IF(AND(B12&gt;C50,B12&lt;=#REF!),C47*C67*D47+(C48-C47)*C67*D48+(C49-C48)*C67*D49+(C50-C49)*C67*D50+(B12 -C50)*C67*#REF!,IF(AND(B12&gt;#REF!,B12&lt;=#REF!),C47*C67*D47+(C48-C47)*C67*D48+(C49-C48)*C67*D49+(C50-C49)*C67*D50+(#REF!-C50)*C67*#REF!+(B12 -#REF!)*C67*#REF!,IF(AND(B12&gt;#REF!,B12&lt;=C51),C47*C67*D47+(C48-C47)*C67*D48+(C49-C48)*C67*D49+(C50-C49)*C67*D50+(#REF!-C50)*C67*#REF!+(#REF!-#REF!)*C67*#REF!+(B12-#REF!)*C67*D51,IF(AND(B12&gt;C51,B12&lt;=C52),C47*C67*D47+(C48-C47)*C67*D48+(C49-C48)*C67*D49+(C50-C49)*C67*D50+(#REF!-C50)*C67*#REF!+(#REF!-#REF!)*C67*#REF!+(#REF!-#REF!)*C67*D51+(B12-C51)*C67*D52,0)))))))),0.5)</f>
        <v>6</v>
      </c>
      <c r="E12" s="35">
        <f>MROUND(C12-C8,0.5)</f>
        <v>4</v>
      </c>
      <c r="F12" s="35">
        <f>MROUND(C12-C9,0.5)</f>
        <v>3</v>
      </c>
      <c r="G12" s="35">
        <f>MROUND(C12-C10,0.5)</f>
        <v>2</v>
      </c>
      <c r="H12" s="35">
        <f>IF(MROUND(C12-C11,0.5)=0,0.5,MROUND(C12-C11,0.5))</f>
        <v>1</v>
      </c>
      <c r="I12" s="36"/>
      <c r="J12" s="35">
        <f>I13</f>
        <v>0.5</v>
      </c>
      <c r="K12" s="35">
        <f>I14</f>
        <v>1</v>
      </c>
      <c r="L12" s="42">
        <f>I15</f>
        <v>2</v>
      </c>
    </row>
    <row r="13" spans="1:14" ht="16.2" x14ac:dyDescent="0.3">
      <c r="A13" s="10" t="s">
        <v>20</v>
      </c>
      <c r="B13" s="11">
        <v>32</v>
      </c>
      <c r="C13" s="52">
        <f>IF(B13&lt;=C47,B13*C67*D47,IF(AND(B13&gt;C47,B13&lt;=C48),(C47-B47)*D47*C67+(B13-C47)*C67*D48,IF(AND(B13&gt;C48,B13&lt;=C49),C47*C67*D47+(C48-C47)*C67*D48+(B13 -C48)*C67*D49,IF(AND(B13&gt;C49,B13&lt;=C50),C47*C67*D47+(C48-C47)*C67*D48+(C49-C48)*C67*D49+(B13 -C49)*C67*D50,IF(AND(B13&gt;C50,B13&lt;=#REF!),C47*C67*D47+(C48-C47)*C67*D48+(C49-C48)*C67*D49+(C50-C49)*C67*D50+(B13 -C50)*C67*#REF!,IF(AND(B13&gt;#REF!,B13&lt;=#REF!),C47*C67*D47+(C48-C47)*C67*D48+(C49-C48)*C67*D49+(C50-C49)*C67*D50+(#REF!-C50)*C67*#REF!+(B13 -#REF!)*C67*#REF!,IF(AND(B13&gt;#REF!,B13&lt;=C51),C47*C67*D47+(C48-C47)*C67*D48+(C49-C48)*C67*D49+(C50-C49)*C67*D50+(#REF!-C50)*C67*#REF!+(#REF!-#REF!)*C67*#REF!+(B13-#REF!)*C67*D51,IF(AND(B13&gt;C51,B13&lt;=C52),C47*C67*D47+(C48-C47)*C67*D48+(C49-C48)*C67*D49+(C50-C49)*C67*D50+(#REF!-C50)*C67*#REF!+(#REF!-#REF!)*C67*#REF!+(#REF!-#REF!)*C67*D51+(B13-C51)*C67*D52,0))))))))</f>
        <v>6.3840000000000003</v>
      </c>
      <c r="D13" s="35">
        <f>MROUND(IF(B13&lt;=C47,B13*C67*D47,IF(AND(B13&gt;C47,B13&lt;=C48),(C47-B47)*D47*C67+(B13-C47)*C67*D48,IF(AND(B13&gt;C48,B13&lt;=C49),C47*C67*D47+(C48-C47)*C67*D48+(B13 -C48)*C67*D49,IF(AND(B13&gt;C49,B13&lt;=C50),C47*C67*D47+(C48-C47)*C67*D48+(C49-C48)*C67*D49+(B13 -C49)*C67*D50,IF(AND(B13&gt;C50,B13&lt;=#REF!),C47*C67*D47+(C48-C47)*C67*D48+(C49-C48)*C67*D49+(C50-C49)*C67*D50+(B13 -C50)*C67*#REF!,IF(AND(B13&gt;#REF!,B13&lt;=#REF!),C47*C67*D47+(C48-C47)*C67*D48+(C49-C48)*C67*D49+(C50-C49)*C67*D50+(#REF!-C50)*C67*#REF!+(B13 -#REF!)*C67*#REF!,IF(AND(B13&gt;#REF!,B13&lt;=C51),C47*C67*D47+(C48-C47)*C67*D48+(C49-C48)*C67*D49+(C50-C49)*C67*D50+(#REF!-C50)*C67*#REF!+(#REF!-#REF!)*C67*#REF!+(B13-#REF!)*C67*D51,IF(AND(B13&gt;C51,B13&lt;=C52),C47*C67*D47+(C48-C47)*C67*D48+(C49-C48)*C67*D49+(C50-C49)*C67*D50+(#REF!-C50)*C67*#REF!+(#REF!-#REF!)*C67*#REF!+(#REF!-#REF!)*C67*D51+(B13-C51)*C67*D52,0)))))))),0.5)</f>
        <v>6.5</v>
      </c>
      <c r="E13" s="35">
        <f>MROUND(C13-C8,0.5)</f>
        <v>4.5</v>
      </c>
      <c r="F13" s="35">
        <f>MROUND(C13-C9,0.5)</f>
        <v>3.5</v>
      </c>
      <c r="G13" s="38">
        <f>MROUND(C13-C10,0.5)</f>
        <v>2</v>
      </c>
      <c r="H13" s="38">
        <f>MROUND(C13-C11,0.5)</f>
        <v>1.5</v>
      </c>
      <c r="I13" s="35">
        <f>IF(MROUND(C13-C12,0.5)=0,0.5,MROUND(C13-C12,0.5))</f>
        <v>0.5</v>
      </c>
      <c r="J13" s="36"/>
      <c r="K13" s="35">
        <f>J14</f>
        <v>0.5</v>
      </c>
      <c r="L13" s="42">
        <f>J15</f>
        <v>1.5</v>
      </c>
    </row>
    <row r="14" spans="1:14" ht="16.2" x14ac:dyDescent="0.3">
      <c r="A14" s="10" t="s">
        <v>21</v>
      </c>
      <c r="B14" s="11">
        <v>36</v>
      </c>
      <c r="C14" s="52">
        <f>IF(B14&lt;=C47,B14*C67*D47,IF(AND(B14&gt;C47,B14&lt;=C48),(C47-B47)*D47*C67+(B14-C47)*C67*D48,IF(AND(B14&gt;C48,B14&lt;=C49),C47*C67*D47+(C48-C47)*C67*D48+(B14 -C48)*C67*D49,IF(AND(B14&gt;C49,B14&lt;=C50),C47*C67*D47+(C48-C47)*C67*D48+(C49-C48)*C67*D49+(B14 -C49)*C67*D50,IF(AND(B14&gt;C50,B14&lt;=#REF!),C47*C67*D47+(C48-C47)*C67*D48+(C49-C48)*C67*D49+(C50-C49)*C67*D50+(B14 -C50)*C67*#REF!,IF(AND(B14&gt;#REF!,B14&lt;=#REF!),C47*C67*D47+(C48-C47)*C67*D48+(C49-C48)*C67*D49+(C50-C49)*C67*D50+(#REF!-C50)*C67*#REF!+(B14 -#REF!)*C67*#REF!,IF(AND(B14&gt;#REF!,B14&lt;=C51),C47*C67*D47+(C48-C47)*C67*D48+(C49-C48)*C67*D49+(C50-C49)*C67*D50+(#REF!-C50)*C67*#REF!+(#REF!-#REF!)*C67*#REF!+(B14-#REF!)*C67*D51,IF(AND(B14&gt;C51,B14&lt;=C52),C47*C67*D47+(C48-C47)*C67*D48+(C49-C48)*C67*D49+(C50-C49)*C67*D50+(#REF!-C50)*C67*#REF!+(#REF!-#REF!)*C67*#REF!+(#REF!-#REF!)*C67*D51+(B14-C51)*C67*D52,0))))))))</f>
        <v>6.992</v>
      </c>
      <c r="D14" s="35">
        <f>MROUND(IF(B14&lt;=C47,B14*C67*D47,IF(AND(B14&gt;C47,B14&lt;=C48),(C47-B47)*D47*C67+(B14-C47)*C67*D48,IF(AND(B14&gt;C48,B14&lt;=C49),C47*C67*D47+(C48-C47)*C67*D48+(B14 -C48)*C67*D49,IF(AND(B14&gt;C49,B14&lt;=C50),C47*C67*D47+(C48-C47)*C67*D48+(C49-C48)*C67*D49+(B14 -C49)*C67*D50,IF(AND(B14&gt;C50,B14&lt;=#REF!),C47*C67*D47+(C48-C47)*C67*D48+(C49-C48)*C67*D49+(C50-C49)*C67*D50+(B14 -C50)*C67*#REF!,IF(AND(B14&gt;#REF!,B14&lt;=#REF!),C47*C67*D47+(C48-C47)*C67*D48+(C49-C48)*C67*D49+(C50-C49)*C67*D50+(#REF!-C50)*C67*#REF!+(B14 -#REF!)*C67*#REF!,IF(AND(B14&gt;#REF!,B14&lt;=C51),C47*C67*D47+(C48-C47)*C67*D48+(C49-C48)*C67*D49+(C50-C49)*C67*D50+(#REF!-C50)*C67*#REF!+(#REF!-#REF!)*C67*#REF!+(B14-#REF!)*C67*D51,IF(AND(B14&gt;C51,B14&lt;=C52),C47*C67*D47+(C48-C47)*C67*D48+(C49-C48)*C67*D49+(C50-C49)*C67*D50+(#REF!-C50)*C67*#REF!+(#REF!-#REF!)*C67*#REF!+(#REF!-#REF!)*C67*D51+(B14-C51)*C67*D52,0)))))))),0.5)</f>
        <v>7</v>
      </c>
      <c r="E14" s="35">
        <f>MROUND(C14-C8,0.5)</f>
        <v>5</v>
      </c>
      <c r="F14" s="35">
        <f>MROUND(C14-C9,0.5)</f>
        <v>4</v>
      </c>
      <c r="G14" s="35">
        <f>MROUND(C14-C10,0.5)</f>
        <v>3</v>
      </c>
      <c r="H14" s="35">
        <f>MROUND(C14-C11,0.5)</f>
        <v>2</v>
      </c>
      <c r="I14" s="35">
        <f>MROUND(C14-C12,0.5)</f>
        <v>1</v>
      </c>
      <c r="J14" s="35">
        <f>IF(MROUND(C14-C13,0.5)=0,0.5,MROUND(C14-C13,0.5))</f>
        <v>0.5</v>
      </c>
      <c r="K14" s="36"/>
      <c r="L14" s="42">
        <f>K15</f>
        <v>1</v>
      </c>
    </row>
    <row r="15" spans="1:14" ht="16.8" thickBot="1" x14ac:dyDescent="0.35">
      <c r="A15" s="12" t="s">
        <v>22</v>
      </c>
      <c r="B15" s="13">
        <v>43</v>
      </c>
      <c r="C15" s="53">
        <f>IF(B15&lt;=C47,B15*C67*D47,IF(AND(B15&gt;C47,B15&lt;=C48),(C47-B47)*D47*C67+(B15-C47)*C67*D48,IF(AND(B15&gt;C48,B15&lt;=C49),C47*C67*D47+(C48-C47)*C67*D48+(B15 -C48)*C67*D49,IF(AND(B15&gt;C49,B15&lt;=C50),C47*C67*D47+(C48-C47)*C67*D48+(C49-C48)*C67*D49+(B15 -C49)*C67*D50,IF(AND(B15&gt;C50,B15&lt;=#REF!),C47*C67*D47+(C48-C47)*C67*D48+(C49-C48)*C67*D49+(C50-C49)*C67*D50+(B15 -C50)*C67*#REF!,IF(AND(B15&gt;#REF!,B15&lt;=#REF!),C47*C67*D47+(C48-C47)*C67*D48+(C49-C48)*C67*D49+(C50-C49)*C67*D50+(#REF!-C50)*C67*#REF!+(B15 -#REF!)*C67*#REF!,IF(AND(B15&gt;#REF!,B15&lt;=C51),C47*C67*D47+(C48-C47)*C67*D48+(C49-C48)*C67*D49+(C50-C49)*C67*D50+(#REF!-C50)*C67*#REF!+(#REF!-#REF!)*C67*#REF!+(B15-#REF!)*C67*D51,IF(AND(B15&gt;C51,B15&lt;=C52),C47*C67*D47+(C48-C47)*C67*D48+(C49-C48)*C67*D49+(C50-C49)*C67*D50+(#REF!-C50)*C67*#REF!+(#REF!-#REF!)*C67*#REF!+(#REF!-#REF!)*C67*D51+(B15-C51)*C67*D52,0))))))))</f>
        <v>8.0560000000000009</v>
      </c>
      <c r="D15" s="43">
        <f>MROUND(IF(B15&lt;=C47,B15*C67*D47,IF(AND(B15&gt;C47,B15&lt;=C48),(C47-B47)*D47*C67+(B15-C47)*C67*D48,IF(AND(B15&gt;C48,B15&lt;=C49),C47*C67*D47+(C48-C47)*C67*D48+(B15 -C48)*C67*D49,IF(AND(B15&gt;C49,B15&lt;=C50),C47*C67*D47+(C48-C47)*C67*D48+(C49-C48)*C67*D49+(B15 -C49)*C67*D50,IF(AND(B15&gt;C50,B15&lt;=#REF!),C47*C67*D47+(C48-C47)*C67*D48+(C49-C48)*C67*D49+(C50-C49)*C67*D50+(B15 -C50)*C67*#REF!,IF(AND(B15&gt;#REF!,B15&lt;=#REF!),C47*C67*D47+(C48-C47)*C67*D48+(C49-C48)*C67*D49+(C50-C49)*C67*D50+(#REF!-C50)*C67*#REF!+(B15 -#REF!)*C67*#REF!,IF(AND(B15&gt;#REF!,B15&lt;=C51),C47*C67*D47+(C48-C47)*C67*D48+(C49-C48)*C67*D49+(C50-C49)*C67*D50+(#REF!-C50)*C67*#REF!+(#REF!-#REF!)*C67*#REF!+(B15-#REF!)*C67*D51,IF(AND(B15&gt;C51,B15&lt;=C52),C47*C67*D47+(C48-C47)*C67*D48+(C49-C48)*C67*D49+(C50-C49)*C67*D50+(#REF!-C50)*C67*#REF!+(#REF!-#REF!)*C67*#REF!+(#REF!-#REF!)*C67*D51+(B15-C51)*C67*D52,0)))))))),0.5)</f>
        <v>8</v>
      </c>
      <c r="E15" s="43">
        <f>MROUND(C15-C8,0.5)</f>
        <v>6</v>
      </c>
      <c r="F15" s="43">
        <f>MROUND(C15-C9,0.5)</f>
        <v>5</v>
      </c>
      <c r="G15" s="44">
        <f>MROUND(C15-C10,0.5)</f>
        <v>4</v>
      </c>
      <c r="H15" s="44">
        <f>MROUND(C15-C11,0.5)</f>
        <v>3</v>
      </c>
      <c r="I15" s="43">
        <f>MROUND(C15-C12,0.5)</f>
        <v>2</v>
      </c>
      <c r="J15" s="43">
        <f>MROUND(C15-C13,0.5)</f>
        <v>1.5</v>
      </c>
      <c r="K15" s="43">
        <f>IF(MROUND(C15-C14,0.5)=0,0.5,MROUND(C15-C14,0.5))</f>
        <v>1</v>
      </c>
      <c r="L15" s="45"/>
    </row>
    <row r="16" spans="1:14" ht="1.5" customHeight="1" x14ac:dyDescent="0.3">
      <c r="A16" s="1"/>
      <c r="B16" s="2"/>
      <c r="C16" s="2"/>
      <c r="D16" s="2"/>
      <c r="E16" s="2"/>
      <c r="F16" s="2"/>
      <c r="G16" s="2"/>
      <c r="H16" s="2"/>
      <c r="I16" s="2"/>
    </row>
    <row r="17" spans="1:9" ht="16.8" hidden="1" x14ac:dyDescent="0.3">
      <c r="A17" s="1"/>
      <c r="B17" s="2"/>
      <c r="C17" s="2"/>
      <c r="D17" s="2"/>
      <c r="E17" s="2"/>
      <c r="F17" s="2"/>
      <c r="G17" s="2"/>
      <c r="H17" s="2"/>
      <c r="I17" s="2"/>
    </row>
    <row r="18" spans="1:9" ht="4.5" hidden="1" customHeight="1" x14ac:dyDescent="0.3">
      <c r="A18" s="1"/>
      <c r="B18" s="2"/>
      <c r="C18" s="2"/>
      <c r="D18" s="2"/>
      <c r="E18" s="2"/>
      <c r="F18" s="2"/>
      <c r="G18" s="2"/>
      <c r="H18" s="2"/>
      <c r="I18" s="2"/>
    </row>
    <row r="19" spans="1:9" ht="16.8" hidden="1" x14ac:dyDescent="0.3">
      <c r="A19" s="1"/>
      <c r="B19" s="2"/>
      <c r="C19" s="2"/>
      <c r="D19" s="2"/>
      <c r="E19" s="2"/>
      <c r="F19" s="2"/>
      <c r="G19" s="2"/>
      <c r="H19" s="2"/>
      <c r="I19" s="2"/>
    </row>
    <row r="20" spans="1:9" ht="16.8" hidden="1" x14ac:dyDescent="0.3">
      <c r="A20" s="1"/>
      <c r="B20" s="2"/>
      <c r="C20" s="2"/>
      <c r="D20" s="2"/>
      <c r="E20" s="2"/>
      <c r="F20" s="2"/>
      <c r="G20" s="2"/>
      <c r="H20" s="2"/>
      <c r="I20" s="2"/>
    </row>
    <row r="21" spans="1:9" ht="16.8" hidden="1" x14ac:dyDescent="0.3">
      <c r="A21" s="1"/>
      <c r="B21" s="2"/>
      <c r="C21" s="2"/>
      <c r="D21" s="2"/>
      <c r="E21" s="2"/>
      <c r="F21" s="2"/>
      <c r="G21" s="2"/>
      <c r="H21" s="2"/>
      <c r="I21" s="2"/>
    </row>
    <row r="22" spans="1:9" ht="16.8" hidden="1" x14ac:dyDescent="0.3">
      <c r="A22" s="1"/>
      <c r="B22" s="2"/>
      <c r="C22" s="2"/>
      <c r="D22" s="2"/>
      <c r="E22" s="2"/>
      <c r="F22" s="2"/>
      <c r="G22" s="2"/>
      <c r="H22" s="2"/>
      <c r="I22" s="2"/>
    </row>
    <row r="23" spans="1:9" ht="16.8" hidden="1" x14ac:dyDescent="0.3">
      <c r="A23" s="1"/>
      <c r="B23" s="2"/>
      <c r="C23" s="2"/>
      <c r="D23" s="2"/>
      <c r="E23" s="2"/>
      <c r="F23" s="2"/>
      <c r="G23" s="2"/>
      <c r="H23" s="2"/>
      <c r="I23" s="2"/>
    </row>
    <row r="24" spans="1:9" ht="16.8" hidden="1" x14ac:dyDescent="0.3">
      <c r="A24" s="1"/>
      <c r="B24" s="2"/>
      <c r="C24" s="2"/>
      <c r="D24" s="2"/>
      <c r="E24" s="2"/>
      <c r="F24" s="2"/>
      <c r="G24" s="2"/>
      <c r="H24" s="2"/>
      <c r="I24" s="2"/>
    </row>
    <row r="25" spans="1:9" ht="16.8" hidden="1" x14ac:dyDescent="0.3">
      <c r="A25" s="1"/>
      <c r="B25" s="2"/>
      <c r="C25" s="2"/>
      <c r="D25" s="2"/>
      <c r="E25" s="2"/>
      <c r="F25" s="2"/>
      <c r="G25" s="2"/>
      <c r="H25" s="2"/>
      <c r="I25" s="2"/>
    </row>
    <row r="26" spans="1:9" ht="16.8" hidden="1" x14ac:dyDescent="0.3">
      <c r="A26" s="1"/>
      <c r="B26" s="2"/>
      <c r="C26" s="2"/>
      <c r="D26" s="2"/>
      <c r="E26" s="2"/>
      <c r="F26" s="2"/>
      <c r="G26" s="2"/>
      <c r="H26" s="2"/>
      <c r="I26" s="2"/>
    </row>
    <row r="27" spans="1:9" ht="16.8" hidden="1" x14ac:dyDescent="0.3">
      <c r="A27" s="1"/>
      <c r="B27" s="2"/>
      <c r="C27" s="2"/>
      <c r="D27" s="2"/>
      <c r="E27" s="2"/>
      <c r="F27" s="2"/>
      <c r="G27" s="2"/>
      <c r="H27" s="2"/>
      <c r="I27" s="2"/>
    </row>
    <row r="28" spans="1:9" ht="16.8" hidden="1" x14ac:dyDescent="0.3">
      <c r="A28" s="1"/>
      <c r="B28" s="2"/>
      <c r="C28" s="2"/>
      <c r="D28" s="2"/>
      <c r="E28" s="2"/>
      <c r="F28" s="2"/>
      <c r="G28" s="2"/>
      <c r="H28" s="2"/>
      <c r="I28" s="2"/>
    </row>
    <row r="29" spans="1:9" ht="16.8" hidden="1" x14ac:dyDescent="0.3">
      <c r="A29" s="1"/>
      <c r="B29" s="2"/>
      <c r="C29" s="2"/>
      <c r="D29" s="2"/>
      <c r="E29" s="2"/>
      <c r="F29" s="2"/>
      <c r="G29" s="2"/>
      <c r="H29" s="2"/>
      <c r="I29" s="2"/>
    </row>
    <row r="30" spans="1:9" ht="16.8" hidden="1" x14ac:dyDescent="0.3">
      <c r="A30" s="1"/>
      <c r="B30" s="2"/>
      <c r="C30" s="2"/>
      <c r="D30" s="2"/>
      <c r="E30" s="2"/>
      <c r="F30" s="2"/>
      <c r="G30" s="2"/>
      <c r="H30" s="2"/>
      <c r="I30" s="2"/>
    </row>
    <row r="31" spans="1:9" ht="16.8" hidden="1" x14ac:dyDescent="0.3">
      <c r="A31" s="1"/>
      <c r="B31" s="2"/>
      <c r="C31" s="2"/>
      <c r="D31" s="2"/>
      <c r="E31" s="2"/>
      <c r="F31" s="2"/>
      <c r="G31" s="2"/>
      <c r="H31" s="2"/>
      <c r="I31" s="2"/>
    </row>
    <row r="32" spans="1:9" ht="16.8" hidden="1" x14ac:dyDescent="0.3">
      <c r="A32" s="1"/>
      <c r="B32" s="2"/>
      <c r="C32" s="2"/>
      <c r="D32" s="2"/>
      <c r="E32" s="2"/>
      <c r="F32" s="2"/>
      <c r="G32" s="2"/>
      <c r="H32" s="2"/>
      <c r="I32" s="2"/>
    </row>
    <row r="33" spans="1:9" ht="16.8" hidden="1" x14ac:dyDescent="0.3">
      <c r="A33" s="1"/>
      <c r="B33" s="2"/>
      <c r="C33" s="2"/>
      <c r="D33" s="2"/>
      <c r="E33" s="2"/>
      <c r="F33" s="2"/>
      <c r="G33" s="2"/>
      <c r="H33" s="2"/>
      <c r="I33" s="2"/>
    </row>
    <row r="34" spans="1:9" ht="16.8" hidden="1" x14ac:dyDescent="0.3">
      <c r="A34" s="1"/>
      <c r="B34" s="2"/>
      <c r="C34" s="2"/>
      <c r="D34" s="2"/>
      <c r="E34" s="2"/>
      <c r="F34" s="2"/>
      <c r="G34" s="2"/>
      <c r="H34" s="2"/>
      <c r="I34" s="2"/>
    </row>
    <row r="35" spans="1:9" ht="16.8" hidden="1" x14ac:dyDescent="0.3">
      <c r="A35" s="1"/>
      <c r="B35" s="2"/>
      <c r="C35" s="2"/>
      <c r="D35" s="2"/>
      <c r="E35" s="2"/>
      <c r="F35" s="2"/>
      <c r="G35" s="2"/>
      <c r="H35" s="2"/>
      <c r="I35" s="2"/>
    </row>
    <row r="36" spans="1:9" ht="16.8" hidden="1" x14ac:dyDescent="0.3">
      <c r="A36" s="1"/>
      <c r="B36" s="2"/>
      <c r="C36" s="2"/>
      <c r="D36" s="2"/>
      <c r="E36" s="2"/>
      <c r="F36" s="2"/>
      <c r="G36" s="2"/>
      <c r="H36" s="2"/>
      <c r="I36" s="2"/>
    </row>
    <row r="37" spans="1:9" ht="16.8" hidden="1" x14ac:dyDescent="0.3">
      <c r="A37" s="1"/>
      <c r="B37" s="2"/>
      <c r="C37" s="2"/>
      <c r="D37" s="2"/>
      <c r="E37" s="2"/>
      <c r="F37" s="2"/>
      <c r="G37" s="2"/>
      <c r="H37" s="2"/>
      <c r="I37" s="2"/>
    </row>
    <row r="38" spans="1:9" ht="16.8" hidden="1" x14ac:dyDescent="0.3">
      <c r="A38" s="1"/>
      <c r="B38" s="2"/>
      <c r="C38" s="2"/>
      <c r="D38" s="2"/>
      <c r="E38" s="2"/>
      <c r="F38" s="2"/>
      <c r="G38" s="2"/>
      <c r="H38" s="2"/>
      <c r="I38" s="2"/>
    </row>
    <row r="39" spans="1:9" ht="16.8" hidden="1" x14ac:dyDescent="0.3">
      <c r="A39" s="1"/>
      <c r="B39" s="2"/>
      <c r="C39" s="2"/>
      <c r="D39" s="2"/>
      <c r="E39" s="2"/>
      <c r="F39" s="2"/>
      <c r="G39" s="2"/>
      <c r="H39" s="2"/>
      <c r="I39" s="2"/>
    </row>
    <row r="40" spans="1:9" ht="16.8" hidden="1" x14ac:dyDescent="0.3">
      <c r="A40" s="1"/>
      <c r="B40" s="2"/>
      <c r="C40" s="2"/>
      <c r="D40" s="2"/>
      <c r="E40" s="2"/>
      <c r="F40" s="2"/>
      <c r="G40" s="2"/>
      <c r="H40" s="2"/>
      <c r="I40" s="2"/>
    </row>
    <row r="41" spans="1:9" ht="16.8" hidden="1" x14ac:dyDescent="0.3">
      <c r="A41" s="1"/>
      <c r="B41" s="2"/>
      <c r="C41" s="2"/>
      <c r="D41" s="2"/>
      <c r="E41" s="2"/>
      <c r="F41" s="2"/>
      <c r="G41" s="2"/>
      <c r="H41" s="2"/>
      <c r="I41" s="2"/>
    </row>
    <row r="42" spans="1:9" ht="16.8" hidden="1" x14ac:dyDescent="0.3">
      <c r="A42" s="1"/>
      <c r="B42" s="2"/>
      <c r="C42" s="2"/>
      <c r="D42" s="2"/>
      <c r="E42" s="2"/>
      <c r="F42" s="2"/>
      <c r="G42" s="2"/>
      <c r="H42" s="2"/>
      <c r="I42" s="2"/>
    </row>
    <row r="43" spans="1:9" ht="16.8" hidden="1" x14ac:dyDescent="0.3">
      <c r="A43" s="1"/>
      <c r="B43" s="2"/>
      <c r="C43" s="2"/>
      <c r="D43" s="2"/>
      <c r="E43" s="2"/>
      <c r="F43" s="2"/>
      <c r="G43" s="2"/>
      <c r="H43" s="2"/>
      <c r="I43" s="2"/>
    </row>
    <row r="44" spans="1:9" ht="16.8" hidden="1" x14ac:dyDescent="0.3">
      <c r="A44" s="1"/>
      <c r="B44" s="2"/>
      <c r="C44" s="2"/>
      <c r="D44" s="2"/>
      <c r="E44" s="2"/>
      <c r="F44" s="2"/>
      <c r="G44" s="2"/>
      <c r="H44" s="2"/>
      <c r="I44" s="2"/>
    </row>
    <row r="45" spans="1:9" ht="17.399999999999999" thickBot="1" x14ac:dyDescent="0.35">
      <c r="A45" s="1"/>
      <c r="B45" s="2"/>
      <c r="C45" s="2"/>
      <c r="D45" s="2"/>
      <c r="E45" s="2"/>
      <c r="F45" s="2"/>
      <c r="G45" s="2"/>
      <c r="H45" s="2"/>
      <c r="I45" s="2"/>
    </row>
    <row r="46" spans="1:9" ht="48.6" customHeight="1" thickBot="1" x14ac:dyDescent="0.35">
      <c r="A46" s="7" t="s">
        <v>11</v>
      </c>
      <c r="B46" s="7" t="s">
        <v>49</v>
      </c>
      <c r="C46" s="7" t="s">
        <v>5</v>
      </c>
      <c r="D46" s="7" t="s">
        <v>50</v>
      </c>
      <c r="E46" s="18" t="s">
        <v>7</v>
      </c>
      <c r="F46" s="2"/>
      <c r="G46" s="2"/>
      <c r="H46" s="2"/>
      <c r="I46" s="2"/>
    </row>
    <row r="47" spans="1:9" ht="16.8" thickBot="1" x14ac:dyDescent="0.35">
      <c r="A47" s="19">
        <v>1</v>
      </c>
      <c r="B47" s="6">
        <v>0</v>
      </c>
      <c r="C47" s="6">
        <v>10</v>
      </c>
      <c r="D47" s="6">
        <v>1.2</v>
      </c>
      <c r="E47" s="6">
        <v>0.23</v>
      </c>
      <c r="F47" s="2"/>
      <c r="G47" s="2"/>
      <c r="H47" s="2"/>
      <c r="I47" s="2"/>
    </row>
    <row r="48" spans="1:9" ht="16.8" thickBot="1" x14ac:dyDescent="0.35">
      <c r="A48" s="20">
        <v>2</v>
      </c>
      <c r="B48" s="21">
        <v>10.01</v>
      </c>
      <c r="C48" s="21">
        <v>20</v>
      </c>
      <c r="D48" s="21">
        <v>1</v>
      </c>
      <c r="E48" s="21">
        <v>0.19</v>
      </c>
      <c r="F48" s="2"/>
      <c r="G48" s="2"/>
      <c r="H48" s="2"/>
      <c r="I48" s="2"/>
    </row>
    <row r="49" spans="1:9" ht="16.8" thickBot="1" x14ac:dyDescent="0.35">
      <c r="A49" s="20">
        <v>3</v>
      </c>
      <c r="B49" s="21">
        <v>20.010000000000002</v>
      </c>
      <c r="C49" s="21">
        <v>30</v>
      </c>
      <c r="D49" s="21">
        <v>1</v>
      </c>
      <c r="E49" s="21">
        <v>0.19</v>
      </c>
      <c r="F49" s="2"/>
      <c r="G49" s="2"/>
      <c r="H49" s="2"/>
      <c r="I49" s="2"/>
    </row>
    <row r="50" spans="1:9" ht="16.8" thickBot="1" x14ac:dyDescent="0.35">
      <c r="A50" s="20">
        <v>4</v>
      </c>
      <c r="B50" s="21">
        <v>30.01</v>
      </c>
      <c r="C50" s="21">
        <v>43</v>
      </c>
      <c r="D50" s="21">
        <v>0.8</v>
      </c>
      <c r="E50" s="21">
        <v>0.15</v>
      </c>
      <c r="F50" s="2"/>
      <c r="G50" s="2"/>
      <c r="H50" s="2"/>
      <c r="I50" s="2"/>
    </row>
    <row r="51" spans="1:9" ht="6" customHeight="1" x14ac:dyDescent="0.3">
      <c r="A51" s="3"/>
      <c r="B51" s="2"/>
      <c r="C51" s="2"/>
      <c r="D51" s="2"/>
      <c r="E51" s="2"/>
      <c r="F51" s="2"/>
      <c r="G51" s="2"/>
      <c r="H51" s="2"/>
      <c r="I51" s="2"/>
    </row>
    <row r="52" spans="1:9" ht="16.8" hidden="1" x14ac:dyDescent="0.3">
      <c r="A52" s="3"/>
      <c r="B52" s="2"/>
      <c r="C52" s="2"/>
      <c r="D52" s="2"/>
      <c r="E52" s="2"/>
      <c r="F52" s="2"/>
      <c r="G52" s="2"/>
      <c r="H52" s="2"/>
      <c r="I52" s="2"/>
    </row>
    <row r="53" spans="1:9" ht="16.8" hidden="1" x14ac:dyDescent="0.3">
      <c r="A53" s="3"/>
      <c r="B53" s="2"/>
      <c r="C53" s="2"/>
      <c r="D53" s="2"/>
      <c r="E53" s="2"/>
      <c r="F53" s="2"/>
      <c r="G53" s="2"/>
      <c r="H53" s="2"/>
      <c r="I53" s="2"/>
    </row>
    <row r="54" spans="1:9" ht="16.8" hidden="1" x14ac:dyDescent="0.3">
      <c r="A54" s="3"/>
      <c r="B54" s="2"/>
      <c r="C54" s="2"/>
      <c r="D54" s="2"/>
      <c r="E54" s="2"/>
      <c r="F54" s="2"/>
      <c r="G54" s="2"/>
      <c r="H54" s="2"/>
      <c r="I54" s="2"/>
    </row>
    <row r="55" spans="1:9" ht="16.8" hidden="1" x14ac:dyDescent="0.3">
      <c r="A55" s="3"/>
      <c r="B55" s="2"/>
      <c r="C55" s="2"/>
      <c r="D55" s="2"/>
      <c r="E55" s="2"/>
      <c r="F55" s="2"/>
      <c r="G55" s="2"/>
      <c r="H55" s="2"/>
      <c r="I55" s="2"/>
    </row>
    <row r="56" spans="1:9" ht="16.8" hidden="1" x14ac:dyDescent="0.3">
      <c r="A56" s="3"/>
      <c r="B56" s="2"/>
      <c r="C56" s="2"/>
      <c r="D56" s="2"/>
      <c r="E56" s="2"/>
      <c r="F56" s="2"/>
      <c r="G56" s="2"/>
      <c r="H56" s="2"/>
      <c r="I56" s="2"/>
    </row>
    <row r="57" spans="1:9" ht="16.8" hidden="1" x14ac:dyDescent="0.3">
      <c r="A57" s="3"/>
      <c r="B57" s="2"/>
      <c r="C57" s="2"/>
      <c r="D57" s="2"/>
      <c r="E57" s="2"/>
      <c r="F57" s="2"/>
      <c r="G57" s="2"/>
      <c r="H57" s="2"/>
      <c r="I57" s="2"/>
    </row>
    <row r="58" spans="1:9" ht="16.8" hidden="1" x14ac:dyDescent="0.3">
      <c r="A58" s="3"/>
      <c r="B58" s="2"/>
      <c r="C58" s="2"/>
      <c r="D58" s="2"/>
      <c r="E58" s="2"/>
      <c r="F58" s="2"/>
      <c r="G58" s="2"/>
      <c r="H58" s="2"/>
      <c r="I58" s="2"/>
    </row>
    <row r="59" spans="1:9" ht="16.8" hidden="1" x14ac:dyDescent="0.3">
      <c r="A59" s="3"/>
      <c r="B59" s="2"/>
      <c r="C59" s="2"/>
      <c r="D59" s="2"/>
      <c r="E59" s="2"/>
      <c r="F59" s="2"/>
      <c r="G59" s="2"/>
      <c r="H59" s="2"/>
      <c r="I59" s="2"/>
    </row>
    <row r="60" spans="1:9" ht="16.8" hidden="1" x14ac:dyDescent="0.3">
      <c r="A60" s="3"/>
      <c r="B60" s="2"/>
      <c r="C60" s="2"/>
      <c r="D60" s="2"/>
      <c r="E60" s="2"/>
      <c r="F60" s="2"/>
      <c r="G60" s="2"/>
      <c r="H60" s="2"/>
      <c r="I60" s="2"/>
    </row>
    <row r="61" spans="1:9" ht="16.8" hidden="1" x14ac:dyDescent="0.3">
      <c r="A61" s="3"/>
      <c r="B61" s="2"/>
      <c r="C61" s="2"/>
      <c r="D61" s="2"/>
      <c r="E61" s="2"/>
      <c r="F61" s="2"/>
      <c r="G61" s="2"/>
      <c r="H61" s="2"/>
      <c r="I61" s="2"/>
    </row>
    <row r="62" spans="1:9" ht="16.8" hidden="1" x14ac:dyDescent="0.3">
      <c r="A62" s="3"/>
      <c r="B62" s="2"/>
      <c r="C62" s="2"/>
      <c r="D62" s="2"/>
      <c r="E62" s="2"/>
      <c r="F62" s="2"/>
      <c r="G62" s="2"/>
      <c r="H62" s="2"/>
      <c r="I62" s="2"/>
    </row>
    <row r="63" spans="1:9" ht="16.8" hidden="1" x14ac:dyDescent="0.3">
      <c r="A63" s="3"/>
      <c r="B63" s="2"/>
      <c r="C63" s="2"/>
      <c r="D63" s="2"/>
      <c r="E63" s="2"/>
      <c r="F63" s="2"/>
      <c r="G63" s="2"/>
      <c r="H63" s="2"/>
      <c r="I63" s="2"/>
    </row>
    <row r="64" spans="1:9" ht="13.2" customHeight="1" x14ac:dyDescent="0.3">
      <c r="A64" s="3"/>
      <c r="B64" s="2"/>
      <c r="C64" s="2"/>
      <c r="D64" s="2"/>
      <c r="E64" s="2"/>
      <c r="F64" s="2"/>
      <c r="G64" s="2"/>
      <c r="H64" s="2"/>
      <c r="I64" s="2"/>
    </row>
    <row r="65" spans="1:9" ht="16.2" x14ac:dyDescent="0.4">
      <c r="A65" s="14" t="s">
        <v>29</v>
      </c>
      <c r="B65" s="15"/>
      <c r="C65" s="54">
        <v>0.16</v>
      </c>
      <c r="D65" s="16" t="s">
        <v>8</v>
      </c>
      <c r="E65" s="2"/>
      <c r="F65" s="2"/>
      <c r="G65" s="2"/>
      <c r="H65" s="2"/>
      <c r="I65" s="2"/>
    </row>
    <row r="66" spans="1:9" ht="16.2" x14ac:dyDescent="0.4">
      <c r="A66" s="14" t="s">
        <v>9</v>
      </c>
      <c r="B66" s="15"/>
      <c r="C66" s="17">
        <f>ROUND(C65*0.19,2)</f>
        <v>0.03</v>
      </c>
      <c r="D66" s="16" t="s">
        <v>8</v>
      </c>
      <c r="E66" s="2"/>
      <c r="F66" s="2"/>
      <c r="G66" s="2"/>
      <c r="H66" s="2"/>
      <c r="I66" s="2"/>
    </row>
    <row r="67" spans="1:9" ht="16.2" x14ac:dyDescent="0.4">
      <c r="A67" s="14" t="s">
        <v>10</v>
      </c>
      <c r="B67" s="15"/>
      <c r="C67" s="17">
        <f>C65+C66</f>
        <v>0.19</v>
      </c>
      <c r="D67" s="16" t="s">
        <v>8</v>
      </c>
      <c r="E67" s="2"/>
      <c r="F67" s="2"/>
      <c r="G67" s="2"/>
      <c r="H67" s="2"/>
      <c r="I67" s="2"/>
    </row>
    <row r="68" spans="1:9" x14ac:dyDescent="0.3">
      <c r="A68" s="2"/>
      <c r="B68" s="2"/>
      <c r="C68" s="2"/>
      <c r="D68" s="2"/>
      <c r="E68" s="61">
        <v>4</v>
      </c>
      <c r="F68" s="2"/>
      <c r="G68" s="2"/>
      <c r="H68" s="2"/>
      <c r="I68" s="2"/>
    </row>
    <row r="69" spans="1:9" x14ac:dyDescent="0.3">
      <c r="A69" s="2"/>
      <c r="B69" s="2"/>
      <c r="C69" s="2"/>
      <c r="D69" s="2"/>
      <c r="E69" s="2"/>
      <c r="F69" s="2"/>
      <c r="G69" s="2"/>
      <c r="H69" s="2"/>
      <c r="I69" s="2"/>
    </row>
  </sheetData>
  <mergeCells count="2">
    <mergeCell ref="A1:I1"/>
    <mergeCell ref="A5:L5"/>
  </mergeCells>
  <pageMargins left="0.25" right="0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E5149-AD68-463D-BC85-08C6E34A3437}">
  <sheetPr>
    <pageSetUpPr fitToPage="1"/>
  </sheetPr>
  <dimension ref="A1:O73"/>
  <sheetViews>
    <sheetView zoomScale="95" zoomScaleNormal="95" workbookViewId="0">
      <selection activeCell="F73" sqref="F73"/>
    </sheetView>
  </sheetViews>
  <sheetFormatPr defaultRowHeight="14.4" x14ac:dyDescent="0.3"/>
  <cols>
    <col min="1" max="1" width="32.6640625" customWidth="1"/>
    <col min="2" max="2" width="11.33203125" customWidth="1"/>
    <col min="3" max="3" width="11.44140625" customWidth="1"/>
    <col min="4" max="4" width="10.33203125" customWidth="1"/>
    <col min="5" max="5" width="7.44140625" customWidth="1"/>
    <col min="6" max="6" width="7.88671875" customWidth="1"/>
    <col min="7" max="7" width="8.44140625" customWidth="1"/>
    <col min="8" max="8" width="7.88671875" customWidth="1"/>
    <col min="9" max="9" width="7.6640625" customWidth="1"/>
    <col min="10" max="10" width="7.5546875" customWidth="1"/>
    <col min="11" max="11" width="7.33203125" customWidth="1"/>
    <col min="12" max="12" width="6.6640625" customWidth="1"/>
    <col min="13" max="13" width="7.33203125" customWidth="1"/>
    <col min="14" max="14" width="8.6640625" customWidth="1"/>
    <col min="15" max="15" width="7" customWidth="1"/>
  </cols>
  <sheetData>
    <row r="1" spans="1:15" ht="16.8" x14ac:dyDescent="0.3">
      <c r="A1" s="56" t="s">
        <v>24</v>
      </c>
      <c r="B1" s="56"/>
      <c r="C1" s="56"/>
      <c r="D1" s="56"/>
      <c r="E1" s="56"/>
      <c r="F1" s="56"/>
      <c r="G1" s="56"/>
      <c r="H1" s="56"/>
      <c r="I1" s="56"/>
    </row>
    <row r="2" spans="1:15" ht="16.8" x14ac:dyDescent="0.3">
      <c r="A2" s="1"/>
      <c r="B2" s="2"/>
      <c r="C2" s="2"/>
      <c r="D2" s="2"/>
      <c r="E2" s="2"/>
      <c r="F2" s="2"/>
      <c r="G2" s="2"/>
      <c r="H2" s="2"/>
      <c r="I2" s="2"/>
    </row>
    <row r="3" spans="1:15" ht="16.8" x14ac:dyDescent="0.3">
      <c r="A3" s="3" t="s">
        <v>25</v>
      </c>
      <c r="B3" s="2"/>
      <c r="C3" s="2"/>
      <c r="D3" s="2"/>
      <c r="E3" s="2"/>
      <c r="F3" s="2"/>
      <c r="G3" s="2"/>
      <c r="H3" s="2"/>
      <c r="I3" s="2"/>
    </row>
    <row r="4" spans="1:15" ht="17.399999999999999" thickBot="1" x14ac:dyDescent="0.35">
      <c r="A4" s="5" t="s">
        <v>36</v>
      </c>
      <c r="B4" s="2"/>
      <c r="C4" s="2"/>
      <c r="D4" s="2"/>
      <c r="E4" s="2"/>
      <c r="F4" s="2"/>
      <c r="G4" s="2"/>
      <c r="H4" s="2"/>
      <c r="I4" s="2"/>
    </row>
    <row r="5" spans="1:15" ht="16.8" thickBot="1" x14ac:dyDescent="0.35">
      <c r="A5" s="57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9"/>
    </row>
    <row r="6" spans="1:15" ht="87" customHeight="1" thickBot="1" x14ac:dyDescent="0.35">
      <c r="A6" s="20" t="s">
        <v>3</v>
      </c>
      <c r="B6" s="46" t="s">
        <v>1</v>
      </c>
      <c r="C6" s="46" t="s">
        <v>48</v>
      </c>
      <c r="D6" s="46" t="s">
        <v>2</v>
      </c>
      <c r="E6" s="46" t="s">
        <v>15</v>
      </c>
      <c r="F6" s="46" t="s">
        <v>33</v>
      </c>
      <c r="G6" s="46" t="s">
        <v>32</v>
      </c>
      <c r="H6" s="46" t="s">
        <v>17</v>
      </c>
      <c r="I6" s="46" t="s">
        <v>19</v>
      </c>
      <c r="J6" s="47" t="s">
        <v>20</v>
      </c>
      <c r="K6" s="48" t="s">
        <v>21</v>
      </c>
      <c r="L6" s="48" t="s">
        <v>22</v>
      </c>
      <c r="M6" s="48" t="s">
        <v>28</v>
      </c>
      <c r="N6" s="48" t="s">
        <v>27</v>
      </c>
      <c r="O6" s="49" t="s">
        <v>26</v>
      </c>
    </row>
    <row r="7" spans="1:15" ht="16.2" x14ac:dyDescent="0.3">
      <c r="A7" s="8" t="s">
        <v>4</v>
      </c>
      <c r="B7" s="9">
        <v>0</v>
      </c>
      <c r="C7" s="51"/>
      <c r="D7" s="39"/>
      <c r="E7" s="40">
        <f>D8</f>
        <v>2.5</v>
      </c>
      <c r="F7" s="40">
        <f>D9</f>
        <v>3</v>
      </c>
      <c r="G7" s="40">
        <f>D10</f>
        <v>3.5</v>
      </c>
      <c r="H7" s="40">
        <f>D11</f>
        <v>5.5</v>
      </c>
      <c r="I7" s="40">
        <f>D12</f>
        <v>6.5</v>
      </c>
      <c r="J7" s="40">
        <f>D13</f>
        <v>7</v>
      </c>
      <c r="K7" s="40">
        <f>D14</f>
        <v>8</v>
      </c>
      <c r="L7" s="40">
        <f>D15</f>
        <v>9.5</v>
      </c>
      <c r="M7" s="40">
        <f>D16</f>
        <v>10.5</v>
      </c>
      <c r="N7" s="40">
        <f>D17</f>
        <v>11</v>
      </c>
      <c r="O7" s="41">
        <f>D18</f>
        <v>13.5</v>
      </c>
    </row>
    <row r="8" spans="1:15" ht="16.2" x14ac:dyDescent="0.3">
      <c r="A8" s="10" t="s">
        <v>15</v>
      </c>
      <c r="B8" s="11">
        <v>9</v>
      </c>
      <c r="C8" s="52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2.4840000000000004</v>
      </c>
      <c r="D8" s="35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2.5</v>
      </c>
      <c r="E8" s="36"/>
      <c r="F8" s="35">
        <f>E9</f>
        <v>0.5</v>
      </c>
      <c r="G8" s="35">
        <f>E10</f>
        <v>1</v>
      </c>
      <c r="H8" s="35">
        <f>E11</f>
        <v>3</v>
      </c>
      <c r="I8" s="35">
        <f>E12</f>
        <v>4</v>
      </c>
      <c r="J8" s="35">
        <f>E13</f>
        <v>4.5</v>
      </c>
      <c r="K8" s="35">
        <f>E14</f>
        <v>5.5</v>
      </c>
      <c r="L8" s="35">
        <f>E15</f>
        <v>7</v>
      </c>
      <c r="M8" s="35">
        <f>E16</f>
        <v>8</v>
      </c>
      <c r="N8" s="35">
        <f>E17</f>
        <v>8.5</v>
      </c>
      <c r="O8" s="42">
        <f>E18</f>
        <v>11</v>
      </c>
    </row>
    <row r="9" spans="1:15" ht="16.2" x14ac:dyDescent="0.3">
      <c r="A9" s="10" t="s">
        <v>31</v>
      </c>
      <c r="B9" s="11">
        <v>11</v>
      </c>
      <c r="C9" s="52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3.036</v>
      </c>
      <c r="D9" s="35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3</v>
      </c>
      <c r="E9" s="35">
        <f>IF(MROUND(C9-C8,0.5)=0,0.5,MROUND(C9-C8,0.5))</f>
        <v>0.5</v>
      </c>
      <c r="F9" s="36"/>
      <c r="G9" s="35">
        <f>F10</f>
        <v>0.5</v>
      </c>
      <c r="H9" s="35">
        <f>F11</f>
        <v>2.5</v>
      </c>
      <c r="I9" s="35">
        <f>F12</f>
        <v>3.5</v>
      </c>
      <c r="J9" s="35">
        <f>F13</f>
        <v>4</v>
      </c>
      <c r="K9" s="35">
        <f>F14</f>
        <v>5</v>
      </c>
      <c r="L9" s="35">
        <f>F15</f>
        <v>6.5</v>
      </c>
      <c r="M9" s="35">
        <f>F16</f>
        <v>7.5</v>
      </c>
      <c r="N9" s="35">
        <f>F17</f>
        <v>8</v>
      </c>
      <c r="O9" s="42">
        <f>F18</f>
        <v>10.5</v>
      </c>
    </row>
    <row r="10" spans="1:15" ht="16.2" x14ac:dyDescent="0.3">
      <c r="A10" s="10" t="s">
        <v>32</v>
      </c>
      <c r="B10" s="11">
        <v>13</v>
      </c>
      <c r="C10" s="52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3.5880000000000001</v>
      </c>
      <c r="D10" s="35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3.5</v>
      </c>
      <c r="E10" s="35">
        <f>MROUND(C10-C8,0.5)</f>
        <v>1</v>
      </c>
      <c r="F10" s="35">
        <f>IF(MROUND(C10-C9,0.5)=0,0.5,MROUND(C10-C9,0.5))</f>
        <v>0.5</v>
      </c>
      <c r="G10" s="37"/>
      <c r="H10" s="38">
        <f>G11</f>
        <v>1.5</v>
      </c>
      <c r="I10" s="35">
        <f>G12</f>
        <v>3</v>
      </c>
      <c r="J10" s="35">
        <f>G13</f>
        <v>3.5</v>
      </c>
      <c r="K10" s="35">
        <f>G14</f>
        <v>4</v>
      </c>
      <c r="L10" s="35">
        <f>G15</f>
        <v>6</v>
      </c>
      <c r="M10" s="35">
        <f>G16</f>
        <v>7</v>
      </c>
      <c r="N10" s="35">
        <f>G17</f>
        <v>7.5</v>
      </c>
      <c r="O10" s="42">
        <f>G18</f>
        <v>10</v>
      </c>
    </row>
    <row r="11" spans="1:15" ht="16.2" x14ac:dyDescent="0.3">
      <c r="A11" s="10" t="s">
        <v>17</v>
      </c>
      <c r="B11" s="11">
        <v>20</v>
      </c>
      <c r="C11" s="52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5.2900000000000009</v>
      </c>
      <c r="D11" s="35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5.5</v>
      </c>
      <c r="E11" s="35">
        <f>MROUND(C11-C8,0.5)</f>
        <v>3</v>
      </c>
      <c r="F11" s="35">
        <f>MROUND(C11-C9,0.5)</f>
        <v>2.5</v>
      </c>
      <c r="G11" s="38">
        <f>IF(MROUND(C11-C10,0.5)=0,0.5,MROUND(C11-C10,0.5))</f>
        <v>1.5</v>
      </c>
      <c r="H11" s="37"/>
      <c r="I11" s="35">
        <f>H12</f>
        <v>1</v>
      </c>
      <c r="J11" s="35">
        <f>H13</f>
        <v>1.5</v>
      </c>
      <c r="K11" s="35">
        <f>H14</f>
        <v>2.5</v>
      </c>
      <c r="L11" s="35">
        <f>H15</f>
        <v>4</v>
      </c>
      <c r="M11" s="35">
        <f>H16</f>
        <v>5.5</v>
      </c>
      <c r="N11" s="35">
        <f>H17</f>
        <v>6</v>
      </c>
      <c r="O11" s="42">
        <f>H18</f>
        <v>8</v>
      </c>
    </row>
    <row r="12" spans="1:15" ht="16.2" x14ac:dyDescent="0.3">
      <c r="A12" s="10" t="s">
        <v>19</v>
      </c>
      <c r="B12" s="11">
        <v>25</v>
      </c>
      <c r="C12" s="52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6.4400000000000013</v>
      </c>
      <c r="D12" s="35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6.5</v>
      </c>
      <c r="E12" s="35">
        <f>MROUND(C12-C8,0.5)</f>
        <v>4</v>
      </c>
      <c r="F12" s="35">
        <f>MROUND(C12-C9,0.5)</f>
        <v>3.5</v>
      </c>
      <c r="G12" s="35">
        <f>MROUND(C12-C10,0.5)</f>
        <v>3</v>
      </c>
      <c r="H12" s="35">
        <f>IF(MROUND(C12-C11,0.5)=0,0.5,MROUND(C12-C11,0.5))</f>
        <v>1</v>
      </c>
      <c r="I12" s="36"/>
      <c r="J12" s="35">
        <f>I13</f>
        <v>0.5</v>
      </c>
      <c r="K12" s="35">
        <f>I14</f>
        <v>1.5</v>
      </c>
      <c r="L12" s="35">
        <f>I15</f>
        <v>3</v>
      </c>
      <c r="M12" s="35">
        <f>I16</f>
        <v>4</v>
      </c>
      <c r="N12" s="35">
        <f>I17</f>
        <v>4.5</v>
      </c>
      <c r="O12" s="42">
        <f>I18</f>
        <v>7</v>
      </c>
    </row>
    <row r="13" spans="1:15" ht="16.2" x14ac:dyDescent="0.3">
      <c r="A13" s="10" t="s">
        <v>20</v>
      </c>
      <c r="B13" s="11">
        <v>27</v>
      </c>
      <c r="C13" s="52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6.9</v>
      </c>
      <c r="D13" s="35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7</v>
      </c>
      <c r="E13" s="35">
        <f>MROUND(C13-C8,0.5)</f>
        <v>4.5</v>
      </c>
      <c r="F13" s="35">
        <f>MROUND(C13-C9,0.5)</f>
        <v>4</v>
      </c>
      <c r="G13" s="38">
        <f>MROUND(C13-C10,0.5)</f>
        <v>3.5</v>
      </c>
      <c r="H13" s="38">
        <f>MROUND(C13-C11,0.5)</f>
        <v>1.5</v>
      </c>
      <c r="I13" s="35">
        <f>IF(MROUND(C13-C12,0.5)=0,0.5,MROUND(C13-C12,0.5))</f>
        <v>0.5</v>
      </c>
      <c r="J13" s="36"/>
      <c r="K13" s="35">
        <f>J14</f>
        <v>1</v>
      </c>
      <c r="L13" s="35">
        <f>J15</f>
        <v>2.5</v>
      </c>
      <c r="M13" s="35">
        <f>J16</f>
        <v>3.5</v>
      </c>
      <c r="N13" s="35">
        <f>J17</f>
        <v>4</v>
      </c>
      <c r="O13" s="42">
        <f>J18</f>
        <v>6.5</v>
      </c>
    </row>
    <row r="14" spans="1:15" ht="16.2" x14ac:dyDescent="0.3">
      <c r="A14" s="10" t="s">
        <v>21</v>
      </c>
      <c r="B14" s="11">
        <v>31</v>
      </c>
      <c r="C14" s="52">
        <f>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</f>
        <v>7.82</v>
      </c>
      <c r="D14" s="35">
        <f>MROUND(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,0.5)</f>
        <v>8</v>
      </c>
      <c r="E14" s="35">
        <f>MROUND(C14-C8,0.5)</f>
        <v>5.5</v>
      </c>
      <c r="F14" s="35">
        <f>MROUND(C14-C9,0.5)</f>
        <v>5</v>
      </c>
      <c r="G14" s="35">
        <f>MROUND(C14-C10,0.5)</f>
        <v>4</v>
      </c>
      <c r="H14" s="35">
        <f>MROUND(C14-C11,0.5)</f>
        <v>2.5</v>
      </c>
      <c r="I14" s="35">
        <f>MROUND(C14-C12,0.5)</f>
        <v>1.5</v>
      </c>
      <c r="J14" s="35">
        <f>IF(MROUND(C14-C13,0.5)=0,0.5,MROUND(C14-C13,0.5))</f>
        <v>1</v>
      </c>
      <c r="K14" s="36"/>
      <c r="L14" s="35">
        <f>K15</f>
        <v>1.5</v>
      </c>
      <c r="M14" s="35">
        <f>K16</f>
        <v>3</v>
      </c>
      <c r="N14" s="35">
        <f>K17</f>
        <v>3</v>
      </c>
      <c r="O14" s="42">
        <f>K18</f>
        <v>5.5</v>
      </c>
    </row>
    <row r="15" spans="1:15" ht="16.2" x14ac:dyDescent="0.3">
      <c r="A15" s="22" t="s">
        <v>22</v>
      </c>
      <c r="B15" s="23">
        <v>38</v>
      </c>
      <c r="C15" s="52">
        <f>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</f>
        <v>9.43</v>
      </c>
      <c r="D15" s="35">
        <f>MROUND(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,0.5)</f>
        <v>9.5</v>
      </c>
      <c r="E15" s="35">
        <f>MROUND(C15-C8,0.5)</f>
        <v>7</v>
      </c>
      <c r="F15" s="35">
        <f>MROUND(C15-C9,0.5)</f>
        <v>6.5</v>
      </c>
      <c r="G15" s="38">
        <f>MROUND(C15-C10,0.5)</f>
        <v>6</v>
      </c>
      <c r="H15" s="38">
        <f>MROUND(C15-C11,0.5)</f>
        <v>4</v>
      </c>
      <c r="I15" s="35">
        <f>MROUND(C15-C12,0.5)</f>
        <v>3</v>
      </c>
      <c r="J15" s="35">
        <f>MROUND(C15-C13,0.5)</f>
        <v>2.5</v>
      </c>
      <c r="K15" s="35">
        <f>IF(MROUND(C15-C14,0.5)=0,0.5,MROUND(C15-C14,0.5))</f>
        <v>1.5</v>
      </c>
      <c r="L15" s="36"/>
      <c r="M15" s="35">
        <f>L16</f>
        <v>1</v>
      </c>
      <c r="N15" s="35">
        <f>L17</f>
        <v>1.5</v>
      </c>
      <c r="O15" s="42">
        <f>L18</f>
        <v>4</v>
      </c>
    </row>
    <row r="16" spans="1:15" ht="16.2" x14ac:dyDescent="0.3">
      <c r="A16" s="22" t="s">
        <v>28</v>
      </c>
      <c r="B16" s="23">
        <v>43</v>
      </c>
      <c r="C16" s="52">
        <f>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</f>
        <v>10.58</v>
      </c>
      <c r="D16" s="35">
        <f>MROUND(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,0.5)</f>
        <v>10.5</v>
      </c>
      <c r="E16" s="35">
        <f>MROUND(C16-C8,0.5)</f>
        <v>8</v>
      </c>
      <c r="F16" s="35">
        <f>MROUND(C16-C9,0.5)</f>
        <v>7.5</v>
      </c>
      <c r="G16" s="35">
        <f>MROUND(C16-C10,0.5)</f>
        <v>7</v>
      </c>
      <c r="H16" s="35">
        <f>MROUND(C16-C11,0.5)</f>
        <v>5.5</v>
      </c>
      <c r="I16" s="35">
        <f>MROUND(C16-C12,0.5)</f>
        <v>4</v>
      </c>
      <c r="J16" s="35">
        <f>MROUND(C16-C13,0.5)</f>
        <v>3.5</v>
      </c>
      <c r="K16" s="35">
        <f>MROUND(C16-C14,0.5)</f>
        <v>3</v>
      </c>
      <c r="L16" s="35">
        <f>IF(MROUND(C16-C15,0.5)=0,0.5,MROUND(C16-C15,0.5))</f>
        <v>1</v>
      </c>
      <c r="M16" s="36"/>
      <c r="N16" s="35">
        <f>M17</f>
        <v>0.5</v>
      </c>
      <c r="O16" s="42">
        <f>M18</f>
        <v>3</v>
      </c>
    </row>
    <row r="17" spans="1:15" ht="15" customHeight="1" x14ac:dyDescent="0.3">
      <c r="A17" s="10" t="s">
        <v>27</v>
      </c>
      <c r="B17" s="11">
        <v>45</v>
      </c>
      <c r="C17" s="52">
        <f>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</f>
        <v>11.04</v>
      </c>
      <c r="D17" s="35">
        <f>MROUND(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,0.5)</f>
        <v>11</v>
      </c>
      <c r="E17" s="35">
        <f>MROUND(C17-C8,0.5)</f>
        <v>8.5</v>
      </c>
      <c r="F17" s="35">
        <f>MROUND(C17-C9,0.5)</f>
        <v>8</v>
      </c>
      <c r="G17" s="38">
        <f>MROUND(C17-C10,0.5)</f>
        <v>7.5</v>
      </c>
      <c r="H17" s="38">
        <f>MROUND(C17-C11,0.5)</f>
        <v>6</v>
      </c>
      <c r="I17" s="35">
        <f>MROUND(C17-C12,0.5)</f>
        <v>4.5</v>
      </c>
      <c r="J17" s="35">
        <f>MROUND(C17-C13,0.5)</f>
        <v>4</v>
      </c>
      <c r="K17" s="35">
        <f>MROUND(C17-C14,0.5)</f>
        <v>3</v>
      </c>
      <c r="L17" s="35">
        <f>MROUND(C17-C15,0.5)</f>
        <v>1.5</v>
      </c>
      <c r="M17" s="35">
        <f>IF(MROUND(C17-C16,0.5)=0,0.5,MROUND(C17-C16,0.5))</f>
        <v>0.5</v>
      </c>
      <c r="N17" s="36"/>
      <c r="O17" s="50">
        <f>N18</f>
        <v>2.5</v>
      </c>
    </row>
    <row r="18" spans="1:15" ht="16.8" thickBot="1" x14ac:dyDescent="0.35">
      <c r="A18" s="12" t="s">
        <v>26</v>
      </c>
      <c r="B18" s="13">
        <v>58</v>
      </c>
      <c r="C18" s="53">
        <f>IF(B18&lt;=C49,B18*C71*D49,IF(AND(B18&gt;C49,B18&lt;=C50),(C49-B49)*D49*C71+(B18-C49)*C71*D50,IF(AND(B18&gt;C50,B18&lt;=C51),C49*C71*D49+(C50-C49)*C71*D50+(B18 -C50)*C71*D51,IF(AND(B18&gt;C51,B18&lt;=C52),C49*C71*D49+(C50-C49)*C71*D50+(C51-C50)*C71*D51+(B18 -C51)*C71*D52,IF(AND(B18&gt;C52,B18&lt;=C53),C49*C71*D49+(C50-C49)*C71*D50+(C51-C50)*C71*D51+(C52-C51)*C71*D52+(B18 -C52)*C71*D53,IF(AND(B18&gt;C53,B18&lt;=C54),C49*C71*D49+(C50-C49)*C71*D50+(C51-C50)*C71*D51+(C52-C51)*C71*D52+(C53-C52)*C71*D53+(B18 -C53)*C71*D54,IF(AND(B18&gt;C54,B18&lt;=C55),C49*C71*D49+(C50-C49)*C71*D50+(C51-C50)*C71*D51+(C52-C51)*C71*D52+(C53-C52)*C71*D53+(C54-C53)*C71*D54+(B18-C54)*C71*D55,IF(AND(B18&gt;C55,B18&lt;=C56),C49*C71*D49+(C50-C49)*C71*D50+(C51-C50)*C71*D51+(C52-C51)*C71*D52+(C53-C52)*C71*D53+(C54-C53)*C71*D54+(C53-C54)*C71*D55+(B18-C55)*C71*D56,0))))))))</f>
        <v>13.431999999999999</v>
      </c>
      <c r="D18" s="43">
        <f>MROUND(IF(B18&lt;=C49,B18*C71*D49,IF(AND(B18&gt;C49,B18&lt;=C50),(C49-B49)*D49*C71+(B18-C49)*C71*D50,IF(AND(B18&gt;C50,B18&lt;=C51),C49*C71*D49+(C50-C49)*C71*D50+(B18 -C50)*C71*D51,IF(AND(B18&gt;C51,B18&lt;=C52),C49*C71*D49+(C50-C49)*C71*D50+(C51-C50)*C71*D51+(B18 -C51)*C71*D52,IF(AND(B18&gt;C52,B18&lt;=C53),C49*C71*D49+(C50-C49)*C71*D50+(C51-C50)*C71*D51+(C52-C51)*C71*D52+(B18 -C52)*C71*D53,IF(AND(B18&gt;C53,B18&lt;=C54),C49*C71*D49+(C50-C49)*C71*D50+(C51-C50)*C71*D51+(C52-C51)*C71*D52+(C53-C52)*C71*D53+(B18 -C53)*C71*D54,IF(AND(B18&gt;C54,B18&lt;=C55),C49*C71*D49+(C50-C49)*C71*D50+(C51-C50)*C71*D51+(C52-C51)*C71*D52+(C53-C52)*C71*D53+(C54-C53)*C71*D54+(B18-C54)*C71*D55,IF(AND(B18&gt;C55,B18&lt;=C56),C49*C71*D49+(C50-C49)*C71*D50+(C51-C50)*C71*D51+(C52-C51)*C71*D52+(C53-C52)*C71*D53+(C54-C53)*C71*D54+(C53-C54)*C71*D55+(B18-C55)*C71*D56,0)))))))),0.5)</f>
        <v>13.5</v>
      </c>
      <c r="E18" s="43">
        <f>MROUND(C18-C8,0.5)</f>
        <v>11</v>
      </c>
      <c r="F18" s="43">
        <f>MROUND(C18-C9,0.5)</f>
        <v>10.5</v>
      </c>
      <c r="G18" s="43">
        <f>MROUND(C18-C10,0.5)</f>
        <v>10</v>
      </c>
      <c r="H18" s="43">
        <f>MROUND(C18-C11,0.5)</f>
        <v>8</v>
      </c>
      <c r="I18" s="43">
        <f>MROUND(C18-C12,0.5)</f>
        <v>7</v>
      </c>
      <c r="J18" s="43">
        <f>MROUND(C18-C13,0.5)</f>
        <v>6.5</v>
      </c>
      <c r="K18" s="43">
        <f>MROUND(C18-C14,0.5)</f>
        <v>5.5</v>
      </c>
      <c r="L18" s="43">
        <f>MROUND(C18-C15,0.5)</f>
        <v>4</v>
      </c>
      <c r="M18" s="43">
        <f>MROUND(C18-C16,0.5)</f>
        <v>3</v>
      </c>
      <c r="N18" s="44">
        <f>IF(MROUND(C18-C17,0.5)=0,0.5,MROUND(C18-C17,0.5))</f>
        <v>2.5</v>
      </c>
      <c r="O18" s="45"/>
    </row>
    <row r="19" spans="1:15" ht="16.2" hidden="1" x14ac:dyDescent="0.3">
      <c r="A19" s="24"/>
      <c r="B19" s="25"/>
      <c r="C19" s="25"/>
      <c r="D19" s="25"/>
      <c r="E19" s="25"/>
      <c r="F19" s="25"/>
      <c r="G19" s="25"/>
      <c r="H19" s="25"/>
      <c r="I19" s="25"/>
      <c r="J19" s="26"/>
      <c r="K19" s="26"/>
      <c r="L19" s="26"/>
      <c r="M19" s="26"/>
      <c r="N19" s="26"/>
    </row>
    <row r="20" spans="1:15" ht="0.75" customHeight="1" x14ac:dyDescent="0.3">
      <c r="A20" s="24"/>
      <c r="B20" s="25"/>
      <c r="C20" s="25"/>
      <c r="D20" s="25"/>
      <c r="E20" s="25"/>
      <c r="F20" s="25"/>
      <c r="G20" s="25"/>
      <c r="H20" s="25"/>
      <c r="I20" s="25"/>
      <c r="J20" s="26"/>
      <c r="K20" s="26"/>
      <c r="L20" s="26"/>
      <c r="M20" s="26"/>
      <c r="N20" s="26"/>
    </row>
    <row r="21" spans="1:15" ht="9" hidden="1" customHeight="1" x14ac:dyDescent="0.3">
      <c r="A21" s="24"/>
      <c r="B21" s="25"/>
      <c r="C21" s="25"/>
      <c r="D21" s="25"/>
      <c r="E21" s="25"/>
      <c r="F21" s="25"/>
      <c r="G21" s="25"/>
      <c r="H21" s="25"/>
      <c r="I21" s="25"/>
      <c r="J21" s="26"/>
      <c r="K21" s="26"/>
      <c r="L21" s="26"/>
      <c r="M21" s="26"/>
      <c r="N21" s="26"/>
    </row>
    <row r="22" spans="1:15" ht="16.2" hidden="1" x14ac:dyDescent="0.3">
      <c r="A22" s="24"/>
      <c r="B22" s="25"/>
      <c r="C22" s="25"/>
      <c r="D22" s="25"/>
      <c r="E22" s="25"/>
      <c r="F22" s="25"/>
      <c r="G22" s="25"/>
      <c r="H22" s="25"/>
      <c r="I22" s="25"/>
      <c r="J22" s="26"/>
      <c r="K22" s="26"/>
      <c r="L22" s="26"/>
      <c r="M22" s="26"/>
      <c r="N22" s="26"/>
    </row>
    <row r="23" spans="1:15" ht="16.2" hidden="1" x14ac:dyDescent="0.3">
      <c r="A23" s="24"/>
      <c r="B23" s="25"/>
      <c r="C23" s="25"/>
      <c r="D23" s="25"/>
      <c r="E23" s="25"/>
      <c r="F23" s="25"/>
      <c r="G23" s="25"/>
      <c r="H23" s="25"/>
      <c r="I23" s="25"/>
      <c r="J23" s="26"/>
      <c r="K23" s="26"/>
      <c r="L23" s="26"/>
      <c r="M23" s="26"/>
      <c r="N23" s="26"/>
    </row>
    <row r="24" spans="1:15" ht="16.2" hidden="1" x14ac:dyDescent="0.3">
      <c r="A24" s="24"/>
      <c r="B24" s="25"/>
      <c r="C24" s="25"/>
      <c r="D24" s="25"/>
      <c r="E24" s="25"/>
      <c r="F24" s="25"/>
      <c r="G24" s="25"/>
      <c r="H24" s="25"/>
      <c r="I24" s="25"/>
      <c r="J24" s="26"/>
      <c r="K24" s="26"/>
      <c r="L24" s="26"/>
      <c r="M24" s="26"/>
      <c r="N24" s="26"/>
    </row>
    <row r="25" spans="1:15" ht="16.2" hidden="1" x14ac:dyDescent="0.3">
      <c r="A25" s="24"/>
      <c r="B25" s="25"/>
      <c r="C25" s="25"/>
      <c r="D25" s="25"/>
      <c r="E25" s="25"/>
      <c r="F25" s="25"/>
      <c r="G25" s="25"/>
      <c r="H25" s="25"/>
      <c r="I25" s="25"/>
      <c r="J25" s="26"/>
      <c r="K25" s="26"/>
      <c r="L25" s="26"/>
      <c r="M25" s="26"/>
      <c r="N25" s="26"/>
    </row>
    <row r="26" spans="1:15" ht="16.2" hidden="1" x14ac:dyDescent="0.3">
      <c r="A26" s="24"/>
      <c r="B26" s="25"/>
      <c r="C26" s="25"/>
      <c r="D26" s="25"/>
      <c r="E26" s="25"/>
      <c r="F26" s="25"/>
      <c r="G26" s="25"/>
      <c r="H26" s="25"/>
      <c r="I26" s="25"/>
      <c r="J26" s="26"/>
      <c r="K26" s="26"/>
      <c r="L26" s="26"/>
      <c r="M26" s="26"/>
      <c r="N26" s="26"/>
    </row>
    <row r="27" spans="1:15" ht="16.2" hidden="1" x14ac:dyDescent="0.3">
      <c r="A27" s="24"/>
      <c r="B27" s="25"/>
      <c r="C27" s="25"/>
      <c r="D27" s="25"/>
      <c r="E27" s="25"/>
      <c r="F27" s="25"/>
      <c r="G27" s="25"/>
      <c r="H27" s="25"/>
      <c r="I27" s="25"/>
      <c r="J27" s="26"/>
      <c r="K27" s="26"/>
      <c r="L27" s="26"/>
      <c r="M27" s="26"/>
      <c r="N27" s="26"/>
    </row>
    <row r="28" spans="1:15" ht="16.2" hidden="1" x14ac:dyDescent="0.3">
      <c r="A28" s="24"/>
      <c r="B28" s="25"/>
      <c r="C28" s="25"/>
      <c r="D28" s="25"/>
      <c r="E28" s="25"/>
      <c r="F28" s="25"/>
      <c r="G28" s="25"/>
      <c r="H28" s="25"/>
      <c r="I28" s="25"/>
      <c r="J28" s="26"/>
      <c r="K28" s="26"/>
      <c r="L28" s="26"/>
      <c r="M28" s="26"/>
      <c r="N28" s="26"/>
    </row>
    <row r="29" spans="1:15" ht="16.2" hidden="1" x14ac:dyDescent="0.3">
      <c r="A29" s="24"/>
      <c r="B29" s="25"/>
      <c r="C29" s="25"/>
      <c r="D29" s="25"/>
      <c r="E29" s="25"/>
      <c r="F29" s="25"/>
      <c r="G29" s="25"/>
      <c r="H29" s="25"/>
      <c r="I29" s="25"/>
      <c r="J29" s="26"/>
      <c r="K29" s="26"/>
      <c r="L29" s="26"/>
      <c r="M29" s="26"/>
      <c r="N29" s="26"/>
    </row>
    <row r="30" spans="1:15" ht="16.2" hidden="1" x14ac:dyDescent="0.3">
      <c r="A30" s="24"/>
      <c r="B30" s="25"/>
      <c r="C30" s="25"/>
      <c r="D30" s="25"/>
      <c r="E30" s="25"/>
      <c r="F30" s="25"/>
      <c r="G30" s="25"/>
      <c r="H30" s="25"/>
      <c r="I30" s="25"/>
      <c r="J30" s="26"/>
      <c r="K30" s="26"/>
      <c r="L30" s="26"/>
      <c r="M30" s="26"/>
      <c r="N30" s="26"/>
    </row>
    <row r="31" spans="1:15" ht="16.2" hidden="1" x14ac:dyDescent="0.3">
      <c r="A31" s="24"/>
      <c r="B31" s="25"/>
      <c r="C31" s="25"/>
      <c r="D31" s="25"/>
      <c r="E31" s="25"/>
      <c r="F31" s="25"/>
      <c r="G31" s="25"/>
      <c r="H31" s="25"/>
      <c r="I31" s="25"/>
      <c r="J31" s="26"/>
      <c r="K31" s="26"/>
      <c r="L31" s="26"/>
      <c r="M31" s="26"/>
      <c r="N31" s="26"/>
    </row>
    <row r="32" spans="1:15" ht="16.2" hidden="1" x14ac:dyDescent="0.3">
      <c r="A32" s="24"/>
      <c r="B32" s="25"/>
      <c r="C32" s="25"/>
      <c r="D32" s="25"/>
      <c r="E32" s="25"/>
      <c r="F32" s="25"/>
      <c r="G32" s="25"/>
      <c r="H32" s="25"/>
      <c r="I32" s="25"/>
      <c r="J32" s="26"/>
      <c r="K32" s="26"/>
      <c r="L32" s="26"/>
      <c r="M32" s="26"/>
      <c r="N32" s="26"/>
    </row>
    <row r="33" spans="1:14" ht="16.2" hidden="1" x14ac:dyDescent="0.3">
      <c r="A33" s="24"/>
      <c r="B33" s="25"/>
      <c r="C33" s="25"/>
      <c r="D33" s="25"/>
      <c r="E33" s="25"/>
      <c r="F33" s="25"/>
      <c r="G33" s="25"/>
      <c r="H33" s="25"/>
      <c r="I33" s="25"/>
      <c r="J33" s="26"/>
      <c r="K33" s="26"/>
      <c r="L33" s="26"/>
      <c r="M33" s="26"/>
      <c r="N33" s="26"/>
    </row>
    <row r="34" spans="1:14" ht="16.2" hidden="1" x14ac:dyDescent="0.3">
      <c r="A34" s="24"/>
      <c r="B34" s="25"/>
      <c r="C34" s="25"/>
      <c r="D34" s="25"/>
      <c r="E34" s="25"/>
      <c r="F34" s="25"/>
      <c r="G34" s="25"/>
      <c r="H34" s="25"/>
      <c r="I34" s="25"/>
      <c r="J34" s="26"/>
      <c r="K34" s="26"/>
      <c r="L34" s="26"/>
      <c r="M34" s="26"/>
      <c r="N34" s="26"/>
    </row>
    <row r="35" spans="1:14" ht="16.2" hidden="1" x14ac:dyDescent="0.3">
      <c r="A35" s="24"/>
      <c r="B35" s="25"/>
      <c r="C35" s="25"/>
      <c r="D35" s="25"/>
      <c r="E35" s="25"/>
      <c r="F35" s="25"/>
      <c r="G35" s="25"/>
      <c r="H35" s="25"/>
      <c r="I35" s="25"/>
      <c r="J35" s="26"/>
      <c r="K35" s="26"/>
      <c r="L35" s="26"/>
      <c r="M35" s="26"/>
      <c r="N35" s="26"/>
    </row>
    <row r="36" spans="1:14" ht="16.2" hidden="1" x14ac:dyDescent="0.3">
      <c r="A36" s="24"/>
      <c r="B36" s="25"/>
      <c r="C36" s="25"/>
      <c r="D36" s="25"/>
      <c r="E36" s="25"/>
      <c r="F36" s="25"/>
      <c r="G36" s="25"/>
      <c r="H36" s="25"/>
      <c r="I36" s="25"/>
      <c r="J36" s="26"/>
      <c r="K36" s="26"/>
      <c r="L36" s="26"/>
      <c r="M36" s="26"/>
      <c r="N36" s="26"/>
    </row>
    <row r="37" spans="1:14" ht="16.8" thickBot="1" x14ac:dyDescent="0.35">
      <c r="A37" s="24"/>
      <c r="B37" s="25"/>
      <c r="C37" s="25"/>
      <c r="D37" s="25"/>
      <c r="E37" s="25"/>
      <c r="F37" s="25"/>
      <c r="G37" s="25"/>
      <c r="H37" s="25"/>
      <c r="I37" s="25"/>
      <c r="J37" s="26"/>
      <c r="K37" s="26"/>
      <c r="L37" s="26"/>
      <c r="M37" s="26"/>
      <c r="N37" s="26"/>
    </row>
    <row r="38" spans="1:14" ht="16.2" hidden="1" x14ac:dyDescent="0.3">
      <c r="A38" s="24"/>
      <c r="B38" s="25"/>
      <c r="C38" s="25"/>
      <c r="D38" s="25"/>
      <c r="E38" s="25"/>
      <c r="F38" s="25"/>
      <c r="G38" s="25"/>
      <c r="H38" s="25"/>
      <c r="I38" s="25"/>
      <c r="J38" s="26"/>
      <c r="K38" s="26"/>
      <c r="L38" s="26"/>
      <c r="M38" s="26"/>
      <c r="N38" s="26"/>
    </row>
    <row r="39" spans="1:14" ht="16.2" hidden="1" x14ac:dyDescent="0.3">
      <c r="A39" s="24"/>
      <c r="B39" s="25"/>
      <c r="C39" s="25"/>
      <c r="D39" s="25"/>
      <c r="E39" s="25"/>
      <c r="F39" s="25"/>
      <c r="G39" s="25"/>
      <c r="H39" s="25"/>
      <c r="I39" s="25"/>
      <c r="J39" s="26"/>
      <c r="K39" s="26"/>
      <c r="L39" s="26"/>
      <c r="M39" s="26"/>
      <c r="N39" s="26"/>
    </row>
    <row r="40" spans="1:14" ht="16.2" hidden="1" x14ac:dyDescent="0.3">
      <c r="A40" s="24"/>
      <c r="B40" s="25"/>
      <c r="C40" s="25"/>
      <c r="D40" s="25"/>
      <c r="E40" s="25"/>
      <c r="F40" s="25"/>
      <c r="G40" s="25"/>
      <c r="H40" s="25"/>
      <c r="I40" s="25"/>
      <c r="J40" s="26"/>
      <c r="K40" s="26"/>
      <c r="L40" s="26"/>
      <c r="M40" s="26"/>
      <c r="N40" s="26"/>
    </row>
    <row r="41" spans="1:14" ht="16.2" hidden="1" x14ac:dyDescent="0.3">
      <c r="A41" s="24"/>
      <c r="B41" s="25"/>
      <c r="C41" s="25"/>
      <c r="D41" s="25"/>
      <c r="E41" s="25"/>
      <c r="F41" s="25"/>
      <c r="G41" s="25"/>
      <c r="H41" s="25"/>
      <c r="I41" s="25"/>
      <c r="J41" s="26"/>
      <c r="K41" s="26"/>
      <c r="L41" s="26"/>
      <c r="M41" s="26"/>
      <c r="N41" s="26"/>
    </row>
    <row r="42" spans="1:14" ht="16.2" hidden="1" x14ac:dyDescent="0.3">
      <c r="A42" s="24"/>
      <c r="B42" s="25"/>
      <c r="C42" s="25"/>
      <c r="D42" s="25"/>
      <c r="E42" s="25"/>
      <c r="F42" s="25"/>
      <c r="G42" s="25"/>
      <c r="H42" s="25"/>
      <c r="I42" s="25"/>
      <c r="J42" s="26"/>
      <c r="K42" s="26"/>
      <c r="L42" s="26"/>
      <c r="M42" s="26"/>
      <c r="N42" s="26"/>
    </row>
    <row r="43" spans="1:14" ht="16.2" hidden="1" x14ac:dyDescent="0.3">
      <c r="A43" s="24"/>
      <c r="B43" s="25"/>
      <c r="C43" s="25"/>
      <c r="D43" s="25"/>
      <c r="E43" s="25"/>
      <c r="F43" s="25"/>
      <c r="G43" s="25"/>
      <c r="H43" s="25"/>
      <c r="I43" s="25"/>
      <c r="J43" s="26"/>
      <c r="K43" s="26"/>
      <c r="L43" s="26"/>
      <c r="M43" s="26"/>
      <c r="N43" s="26"/>
    </row>
    <row r="44" spans="1:14" ht="16.2" hidden="1" x14ac:dyDescent="0.3">
      <c r="A44" s="24"/>
      <c r="B44" s="25"/>
      <c r="C44" s="25"/>
      <c r="D44" s="25"/>
      <c r="E44" s="25"/>
      <c r="F44" s="25"/>
      <c r="G44" s="25"/>
      <c r="H44" s="25"/>
      <c r="I44" s="25"/>
      <c r="J44" s="26"/>
      <c r="K44" s="26"/>
      <c r="L44" s="26"/>
      <c r="M44" s="26"/>
      <c r="N44" s="26"/>
    </row>
    <row r="45" spans="1:14" ht="16.2" hidden="1" x14ac:dyDescent="0.3">
      <c r="A45" s="24"/>
      <c r="B45" s="25"/>
      <c r="C45" s="25"/>
      <c r="D45" s="25"/>
      <c r="E45" s="25"/>
      <c r="F45" s="25"/>
      <c r="G45" s="25"/>
      <c r="H45" s="25"/>
      <c r="I45" s="25"/>
      <c r="J45" s="26"/>
      <c r="K45" s="26"/>
      <c r="L45" s="26"/>
      <c r="M45" s="26"/>
      <c r="N45" s="26"/>
    </row>
    <row r="46" spans="1:14" ht="16.2" hidden="1" x14ac:dyDescent="0.3">
      <c r="A46" s="24"/>
      <c r="B46" s="25"/>
      <c r="C46" s="25"/>
      <c r="D46" s="25"/>
      <c r="E46" s="25"/>
      <c r="F46" s="25"/>
      <c r="G46" s="25"/>
      <c r="H46" s="25"/>
      <c r="I46" s="25"/>
      <c r="J46" s="26"/>
      <c r="K46" s="26"/>
      <c r="L46" s="26"/>
      <c r="M46" s="26"/>
      <c r="N46" s="26"/>
    </row>
    <row r="47" spans="1:14" ht="16.8" hidden="1" thickBot="1" x14ac:dyDescent="0.35">
      <c r="A47" s="24"/>
      <c r="B47" s="25"/>
      <c r="C47" s="25"/>
      <c r="D47" s="25"/>
      <c r="E47" s="25"/>
      <c r="F47" s="25"/>
      <c r="G47" s="25"/>
      <c r="H47" s="25"/>
      <c r="I47" s="25"/>
      <c r="J47" s="26"/>
      <c r="K47" s="26"/>
      <c r="L47" s="26"/>
      <c r="M47" s="26"/>
      <c r="N47" s="26"/>
    </row>
    <row r="48" spans="1:14" ht="48.75" customHeight="1" thickBot="1" x14ac:dyDescent="0.35">
      <c r="A48" s="7" t="s">
        <v>11</v>
      </c>
      <c r="B48" s="7" t="s">
        <v>12</v>
      </c>
      <c r="C48" s="7" t="s">
        <v>5</v>
      </c>
      <c r="D48" s="7" t="s">
        <v>6</v>
      </c>
      <c r="E48" s="18" t="s">
        <v>7</v>
      </c>
      <c r="F48" s="25"/>
      <c r="G48" s="25"/>
      <c r="H48" s="25"/>
      <c r="I48" s="25"/>
      <c r="J48" s="26"/>
      <c r="K48" s="26"/>
      <c r="L48" s="26"/>
      <c r="M48" s="26"/>
      <c r="N48" s="26"/>
    </row>
    <row r="49" spans="1:14" ht="16.8" thickBot="1" x14ac:dyDescent="0.35">
      <c r="A49" s="19">
        <v>1</v>
      </c>
      <c r="B49" s="6">
        <v>0</v>
      </c>
      <c r="C49" s="6">
        <v>15</v>
      </c>
      <c r="D49" s="6">
        <v>1.2</v>
      </c>
      <c r="E49" s="6">
        <v>0.28000000000000003</v>
      </c>
      <c r="F49" s="25"/>
      <c r="G49" s="25"/>
      <c r="H49" s="25"/>
      <c r="I49" s="25"/>
      <c r="J49" s="26"/>
      <c r="K49" s="26"/>
      <c r="L49" s="26"/>
      <c r="M49" s="26"/>
      <c r="N49" s="26"/>
    </row>
    <row r="50" spans="1:14" ht="16.8" thickBot="1" x14ac:dyDescent="0.35">
      <c r="A50" s="20">
        <v>2</v>
      </c>
      <c r="B50" s="21">
        <v>15.01</v>
      </c>
      <c r="C50" s="21">
        <v>30</v>
      </c>
      <c r="D50" s="21">
        <v>1</v>
      </c>
      <c r="E50" s="21">
        <v>0.23</v>
      </c>
      <c r="F50" s="25"/>
      <c r="G50" s="25"/>
      <c r="H50" s="25"/>
      <c r="I50" s="25"/>
      <c r="J50" s="26"/>
      <c r="K50" s="26"/>
      <c r="L50" s="26"/>
      <c r="M50" s="26"/>
      <c r="N50" s="26"/>
    </row>
    <row r="51" spans="1:14" ht="16.8" thickBot="1" x14ac:dyDescent="0.35">
      <c r="A51" s="20">
        <v>3</v>
      </c>
      <c r="B51" s="21">
        <v>30.01</v>
      </c>
      <c r="C51" s="21">
        <v>45</v>
      </c>
      <c r="D51" s="21">
        <v>1</v>
      </c>
      <c r="E51" s="21">
        <v>0.23</v>
      </c>
      <c r="F51" s="25"/>
      <c r="G51" s="25"/>
      <c r="H51" s="25"/>
      <c r="I51" s="25"/>
      <c r="J51" s="26"/>
      <c r="K51" s="26"/>
      <c r="L51" s="26"/>
      <c r="M51" s="26"/>
      <c r="N51" s="26"/>
    </row>
    <row r="52" spans="1:14" ht="16.8" thickBot="1" x14ac:dyDescent="0.35">
      <c r="A52" s="20">
        <v>4</v>
      </c>
      <c r="B52" s="21">
        <v>45.01</v>
      </c>
      <c r="C52" s="21">
        <v>58</v>
      </c>
      <c r="D52" s="21">
        <v>0.8</v>
      </c>
      <c r="E52" s="21">
        <v>0.18</v>
      </c>
      <c r="F52" s="25"/>
      <c r="G52" s="25"/>
      <c r="H52" s="25"/>
      <c r="I52" s="25"/>
      <c r="J52" s="26"/>
      <c r="K52" s="26"/>
      <c r="L52" s="26"/>
      <c r="M52" s="26"/>
      <c r="N52" s="26"/>
    </row>
    <row r="53" spans="1:14" ht="16.2" hidden="1" x14ac:dyDescent="0.3">
      <c r="A53" s="27"/>
      <c r="B53" s="25"/>
      <c r="C53" s="25"/>
      <c r="D53" s="25"/>
      <c r="E53" s="25"/>
      <c r="F53" s="25"/>
      <c r="G53" s="25"/>
      <c r="H53" s="25"/>
      <c r="I53" s="25"/>
      <c r="J53" s="26"/>
      <c r="K53" s="26"/>
      <c r="L53" s="26"/>
      <c r="M53" s="26"/>
      <c r="N53" s="26"/>
    </row>
    <row r="54" spans="1:14" ht="16.2" hidden="1" x14ac:dyDescent="0.3">
      <c r="A54" s="27"/>
      <c r="B54" s="25"/>
      <c r="C54" s="25"/>
      <c r="D54" s="25"/>
      <c r="E54" s="25"/>
      <c r="F54" s="25"/>
      <c r="G54" s="25"/>
      <c r="H54" s="25"/>
      <c r="I54" s="25"/>
      <c r="J54" s="26"/>
      <c r="K54" s="26"/>
      <c r="L54" s="26"/>
      <c r="M54" s="26"/>
      <c r="N54" s="26"/>
    </row>
    <row r="55" spans="1:14" ht="9" hidden="1" customHeight="1" x14ac:dyDescent="0.3">
      <c r="A55" s="27"/>
      <c r="B55" s="25"/>
      <c r="C55" s="25"/>
      <c r="D55" s="25"/>
      <c r="E55" s="25"/>
      <c r="F55" s="25"/>
      <c r="G55" s="25"/>
      <c r="H55" s="25"/>
      <c r="I55" s="25"/>
      <c r="J55" s="26"/>
      <c r="K55" s="26"/>
      <c r="L55" s="26"/>
      <c r="M55" s="26"/>
      <c r="N55" s="26"/>
    </row>
    <row r="56" spans="1:14" ht="16.2" hidden="1" x14ac:dyDescent="0.3">
      <c r="A56" s="27"/>
      <c r="B56" s="25"/>
      <c r="C56" s="25"/>
      <c r="D56" s="25"/>
      <c r="E56" s="25"/>
      <c r="F56" s="25"/>
      <c r="G56" s="25"/>
      <c r="H56" s="25"/>
      <c r="I56" s="25"/>
      <c r="J56" s="26"/>
      <c r="K56" s="26"/>
      <c r="L56" s="26"/>
      <c r="M56" s="26"/>
      <c r="N56" s="26"/>
    </row>
    <row r="57" spans="1:14" ht="16.2" hidden="1" x14ac:dyDescent="0.3">
      <c r="A57" s="27"/>
      <c r="B57" s="25"/>
      <c r="C57" s="25"/>
      <c r="D57" s="25"/>
      <c r="E57" s="25"/>
      <c r="F57" s="25"/>
      <c r="G57" s="25"/>
      <c r="H57" s="25"/>
      <c r="I57" s="25"/>
      <c r="J57" s="26"/>
      <c r="K57" s="26"/>
      <c r="L57" s="26"/>
      <c r="M57" s="26"/>
      <c r="N57" s="26"/>
    </row>
    <row r="58" spans="1:14" ht="16.2" hidden="1" x14ac:dyDescent="0.3">
      <c r="A58" s="27"/>
      <c r="B58" s="25"/>
      <c r="C58" s="25"/>
      <c r="D58" s="25"/>
      <c r="E58" s="25"/>
      <c r="F58" s="25"/>
      <c r="G58" s="25"/>
      <c r="H58" s="25"/>
      <c r="I58" s="25"/>
      <c r="J58" s="26"/>
      <c r="K58" s="26"/>
      <c r="L58" s="26"/>
      <c r="M58" s="26"/>
      <c r="N58" s="26"/>
    </row>
    <row r="59" spans="1:14" ht="16.2" hidden="1" x14ac:dyDescent="0.3">
      <c r="A59" s="27"/>
      <c r="B59" s="25"/>
      <c r="C59" s="25"/>
      <c r="D59" s="25"/>
      <c r="E59" s="25"/>
      <c r="F59" s="25"/>
      <c r="G59" s="25"/>
      <c r="H59" s="25"/>
      <c r="I59" s="25"/>
      <c r="J59" s="26"/>
      <c r="K59" s="26"/>
      <c r="L59" s="26"/>
      <c r="M59" s="26"/>
      <c r="N59" s="26"/>
    </row>
    <row r="60" spans="1:14" ht="16.2" hidden="1" x14ac:dyDescent="0.3">
      <c r="A60" s="27"/>
      <c r="B60" s="25"/>
      <c r="C60" s="25"/>
      <c r="D60" s="25"/>
      <c r="E60" s="25"/>
      <c r="F60" s="25"/>
      <c r="G60" s="25"/>
      <c r="H60" s="25"/>
      <c r="I60" s="25"/>
      <c r="J60" s="26"/>
      <c r="K60" s="26"/>
      <c r="L60" s="26"/>
      <c r="M60" s="26"/>
      <c r="N60" s="26"/>
    </row>
    <row r="61" spans="1:14" ht="16.2" hidden="1" x14ac:dyDescent="0.3">
      <c r="A61" s="27"/>
      <c r="B61" s="25"/>
      <c r="C61" s="25"/>
      <c r="D61" s="25"/>
      <c r="E61" s="25"/>
      <c r="F61" s="25"/>
      <c r="G61" s="25"/>
      <c r="H61" s="25"/>
      <c r="I61" s="25"/>
      <c r="J61" s="26"/>
      <c r="K61" s="26"/>
      <c r="L61" s="26"/>
      <c r="M61" s="26"/>
      <c r="N61" s="26"/>
    </row>
    <row r="62" spans="1:14" ht="16.2" hidden="1" x14ac:dyDescent="0.3">
      <c r="A62" s="27"/>
      <c r="B62" s="25"/>
      <c r="C62" s="25"/>
      <c r="D62" s="25"/>
      <c r="E62" s="25"/>
      <c r="F62" s="25"/>
      <c r="G62" s="25"/>
      <c r="H62" s="25"/>
      <c r="I62" s="25"/>
      <c r="J62" s="26"/>
      <c r="K62" s="26"/>
      <c r="L62" s="26"/>
      <c r="M62" s="26"/>
      <c r="N62" s="26"/>
    </row>
    <row r="63" spans="1:14" ht="16.2" hidden="1" x14ac:dyDescent="0.3">
      <c r="A63" s="27"/>
      <c r="B63" s="25"/>
      <c r="C63" s="25"/>
      <c r="D63" s="25"/>
      <c r="E63" s="25"/>
      <c r="F63" s="25"/>
      <c r="G63" s="25"/>
      <c r="H63" s="25"/>
      <c r="I63" s="25"/>
      <c r="J63" s="26"/>
      <c r="K63" s="26"/>
      <c r="L63" s="26"/>
      <c r="M63" s="26"/>
      <c r="N63" s="26"/>
    </row>
    <row r="64" spans="1:14" ht="16.2" hidden="1" x14ac:dyDescent="0.3">
      <c r="A64" s="27"/>
      <c r="B64" s="25"/>
      <c r="C64" s="25"/>
      <c r="D64" s="25"/>
      <c r="E64" s="25"/>
      <c r="F64" s="25"/>
      <c r="G64" s="25"/>
      <c r="H64" s="25"/>
      <c r="I64" s="25"/>
      <c r="J64" s="26"/>
      <c r="K64" s="26"/>
      <c r="L64" s="26"/>
      <c r="M64" s="26"/>
      <c r="N64" s="26"/>
    </row>
    <row r="65" spans="1:14" ht="16.2" hidden="1" x14ac:dyDescent="0.3">
      <c r="A65" s="27"/>
      <c r="B65" s="25"/>
      <c r="C65" s="25"/>
      <c r="D65" s="25"/>
      <c r="E65" s="25"/>
      <c r="F65" s="25"/>
      <c r="G65" s="25"/>
      <c r="H65" s="25"/>
      <c r="I65" s="25"/>
      <c r="J65" s="26"/>
      <c r="K65" s="26"/>
      <c r="L65" s="26"/>
      <c r="M65" s="26"/>
      <c r="N65" s="26"/>
    </row>
    <row r="66" spans="1:14" ht="16.2" hidden="1" x14ac:dyDescent="0.3">
      <c r="A66" s="27"/>
      <c r="B66" s="25"/>
      <c r="C66" s="25"/>
      <c r="D66" s="25"/>
      <c r="E66" s="25"/>
      <c r="F66" s="25"/>
      <c r="G66" s="25"/>
      <c r="H66" s="25"/>
      <c r="I66" s="25"/>
      <c r="J66" s="26"/>
      <c r="K66" s="26"/>
      <c r="L66" s="26"/>
      <c r="M66" s="26"/>
      <c r="N66" s="26"/>
    </row>
    <row r="67" spans="1:14" ht="16.2" hidden="1" x14ac:dyDescent="0.3">
      <c r="A67" s="27"/>
      <c r="B67" s="25"/>
      <c r="C67" s="25"/>
      <c r="D67" s="25"/>
      <c r="E67" s="25"/>
      <c r="F67" s="25"/>
      <c r="G67" s="25"/>
      <c r="H67" s="25"/>
      <c r="I67" s="25"/>
      <c r="J67" s="26"/>
      <c r="K67" s="26"/>
      <c r="L67" s="26"/>
      <c r="M67" s="26"/>
      <c r="N67" s="26"/>
    </row>
    <row r="68" spans="1:14" ht="16.2" x14ac:dyDescent="0.3">
      <c r="A68" s="27"/>
      <c r="B68" s="25"/>
      <c r="C68" s="25"/>
      <c r="D68" s="25"/>
      <c r="E68" s="25"/>
      <c r="F68" s="25"/>
      <c r="G68" s="25"/>
      <c r="H68" s="25"/>
      <c r="I68" s="25"/>
      <c r="J68" s="26"/>
      <c r="K68" s="26"/>
      <c r="L68" s="26"/>
      <c r="M68" s="26"/>
      <c r="N68" s="26"/>
    </row>
    <row r="69" spans="1:14" ht="16.2" x14ac:dyDescent="0.4">
      <c r="A69" s="27" t="s">
        <v>30</v>
      </c>
      <c r="B69" s="25"/>
      <c r="C69" s="55">
        <v>0.19</v>
      </c>
      <c r="D69" s="28" t="s">
        <v>8</v>
      </c>
      <c r="E69" s="25"/>
      <c r="F69" s="25"/>
      <c r="G69" s="25"/>
      <c r="H69" s="25"/>
      <c r="I69" s="25"/>
      <c r="J69" s="26"/>
      <c r="K69" s="26"/>
      <c r="L69" s="26"/>
      <c r="M69" s="26"/>
      <c r="N69" s="26"/>
    </row>
    <row r="70" spans="1:14" ht="16.2" x14ac:dyDescent="0.4">
      <c r="A70" s="27" t="s">
        <v>9</v>
      </c>
      <c r="B70" s="25"/>
      <c r="C70" s="29">
        <f>ROUND(C69*0.19,2)</f>
        <v>0.04</v>
      </c>
      <c r="D70" s="28" t="s">
        <v>8</v>
      </c>
      <c r="E70" s="25"/>
      <c r="F70" s="25"/>
      <c r="G70" s="25"/>
      <c r="H70" s="25"/>
      <c r="I70" s="25"/>
      <c r="J70" s="26"/>
      <c r="K70" s="26"/>
      <c r="L70" s="26"/>
      <c r="M70" s="26"/>
      <c r="N70" s="26"/>
    </row>
    <row r="71" spans="1:14" ht="16.2" x14ac:dyDescent="0.4">
      <c r="A71" s="27" t="s">
        <v>10</v>
      </c>
      <c r="B71" s="25"/>
      <c r="C71" s="29">
        <f>C69+C70</f>
        <v>0.23</v>
      </c>
      <c r="D71" s="28" t="s">
        <v>8</v>
      </c>
      <c r="E71" s="25"/>
      <c r="F71" s="25"/>
      <c r="G71" s="25"/>
      <c r="H71" s="25"/>
      <c r="I71" s="25"/>
      <c r="J71" s="26"/>
      <c r="K71" s="26"/>
      <c r="L71" s="26"/>
      <c r="M71" s="26"/>
      <c r="N71" s="26"/>
    </row>
    <row r="72" spans="1:14" x14ac:dyDescent="0.3">
      <c r="A72" s="25"/>
      <c r="B72" s="25"/>
      <c r="C72" s="25"/>
      <c r="D72" s="25"/>
      <c r="E72" s="25"/>
      <c r="F72" s="25"/>
      <c r="G72" s="25"/>
      <c r="H72" s="25"/>
      <c r="I72" s="25"/>
      <c r="J72" s="26"/>
      <c r="K72" s="26"/>
      <c r="L72" s="26"/>
      <c r="M72" s="26"/>
      <c r="N72" s="26"/>
    </row>
    <row r="73" spans="1:14" x14ac:dyDescent="0.3">
      <c r="F73" s="62">
        <v>5</v>
      </c>
    </row>
  </sheetData>
  <mergeCells count="2">
    <mergeCell ref="A1:I1"/>
    <mergeCell ref="A5:O5"/>
  </mergeCells>
  <pageMargins left="0.75" right="0" top="0.15748031496063" bottom="0" header="0.31496062992126" footer="0.31496062992126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230D4-0C23-4C7D-8E11-3C10B7C8A54C}">
  <sheetPr>
    <pageSetUpPr fitToPage="1"/>
  </sheetPr>
  <dimension ref="A1:V75"/>
  <sheetViews>
    <sheetView tabSelected="1" zoomScale="80" zoomScaleNormal="80" workbookViewId="0">
      <selection activeCell="J75" sqref="J75"/>
    </sheetView>
  </sheetViews>
  <sheetFormatPr defaultRowHeight="14.4" x14ac:dyDescent="0.3"/>
  <cols>
    <col min="1" max="1" width="30.88671875" customWidth="1"/>
    <col min="2" max="3" width="10.33203125" customWidth="1"/>
    <col min="4" max="4" width="8.44140625" customWidth="1"/>
    <col min="5" max="5" width="8.109375" customWidth="1"/>
    <col min="6" max="22" width="7.6640625" customWidth="1"/>
  </cols>
  <sheetData>
    <row r="1" spans="1:22" ht="16.8" x14ac:dyDescent="0.3">
      <c r="A1" s="60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2" ht="16.8" x14ac:dyDescent="0.3">
      <c r="A2" s="1"/>
      <c r="B2" s="2"/>
      <c r="C2" s="2"/>
      <c r="D2" s="2"/>
      <c r="E2" s="2"/>
      <c r="F2" s="2"/>
      <c r="G2" s="2"/>
      <c r="H2" s="2"/>
      <c r="I2" s="2"/>
    </row>
    <row r="3" spans="1:22" ht="16.8" x14ac:dyDescent="0.3">
      <c r="A3" s="5" t="s">
        <v>35</v>
      </c>
      <c r="B3" s="2"/>
      <c r="C3" s="2"/>
      <c r="D3" s="2"/>
      <c r="E3" s="2"/>
      <c r="F3" s="2"/>
      <c r="G3" s="2"/>
      <c r="H3" s="2"/>
      <c r="I3" s="2"/>
    </row>
    <row r="4" spans="1:22" ht="17.399999999999999" thickBot="1" x14ac:dyDescent="0.35">
      <c r="A4" s="5" t="s">
        <v>36</v>
      </c>
      <c r="B4" s="2"/>
      <c r="C4" s="2"/>
      <c r="D4" s="2"/>
      <c r="E4" s="2"/>
      <c r="F4" s="2"/>
      <c r="G4" s="2"/>
      <c r="H4" s="2"/>
      <c r="I4" s="2"/>
    </row>
    <row r="5" spans="1:22" ht="16.8" thickBot="1" x14ac:dyDescent="0.35">
      <c r="A5" s="57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9"/>
    </row>
    <row r="6" spans="1:22" ht="76.5" customHeight="1" thickBot="1" x14ac:dyDescent="0.35">
      <c r="A6" s="20" t="s">
        <v>3</v>
      </c>
      <c r="B6" s="46" t="s">
        <v>1</v>
      </c>
      <c r="C6" s="46" t="s">
        <v>48</v>
      </c>
      <c r="D6" s="46" t="s">
        <v>2</v>
      </c>
      <c r="E6" s="46" t="s">
        <v>15</v>
      </c>
      <c r="F6" s="46" t="s">
        <v>32</v>
      </c>
      <c r="G6" s="46" t="s">
        <v>17</v>
      </c>
      <c r="H6" s="46" t="s">
        <v>47</v>
      </c>
      <c r="I6" s="46" t="s">
        <v>19</v>
      </c>
      <c r="J6" s="47" t="s">
        <v>20</v>
      </c>
      <c r="K6" s="48" t="s">
        <v>21</v>
      </c>
      <c r="L6" s="48" t="s">
        <v>22</v>
      </c>
      <c r="M6" s="48" t="s">
        <v>28</v>
      </c>
      <c r="N6" s="48" t="s">
        <v>27</v>
      </c>
      <c r="O6" s="48" t="s">
        <v>39</v>
      </c>
      <c r="P6" s="48" t="s">
        <v>40</v>
      </c>
      <c r="Q6" s="48" t="s">
        <v>41</v>
      </c>
      <c r="R6" s="48" t="s">
        <v>42</v>
      </c>
      <c r="S6" s="48" t="s">
        <v>43</v>
      </c>
      <c r="T6" s="48" t="s">
        <v>46</v>
      </c>
      <c r="U6" s="48" t="s">
        <v>44</v>
      </c>
      <c r="V6" s="49" t="s">
        <v>45</v>
      </c>
    </row>
    <row r="7" spans="1:22" ht="16.2" x14ac:dyDescent="0.3">
      <c r="A7" s="8" t="s">
        <v>4</v>
      </c>
      <c r="B7" s="9">
        <v>0</v>
      </c>
      <c r="C7" s="51"/>
      <c r="D7" s="39"/>
      <c r="E7" s="40">
        <f>D8</f>
        <v>2.5</v>
      </c>
      <c r="F7" s="40">
        <f>D9</f>
        <v>3.5</v>
      </c>
      <c r="G7" s="40">
        <f>D10</f>
        <v>4</v>
      </c>
      <c r="H7" s="40">
        <f>D11</f>
        <v>6</v>
      </c>
      <c r="I7" s="40">
        <f>D12</f>
        <v>7.5</v>
      </c>
      <c r="J7" s="40">
        <f>D13</f>
        <v>8</v>
      </c>
      <c r="K7" s="40">
        <f>D14</f>
        <v>9</v>
      </c>
      <c r="L7" s="40">
        <f>D15</f>
        <v>10.5</v>
      </c>
      <c r="M7" s="40">
        <f>D16</f>
        <v>12</v>
      </c>
      <c r="N7" s="40">
        <f>D17</f>
        <v>12.5</v>
      </c>
      <c r="O7" s="40">
        <f>D18</f>
        <v>13</v>
      </c>
      <c r="P7" s="40">
        <f>D19</f>
        <v>14</v>
      </c>
      <c r="Q7" s="40">
        <f>D20</f>
        <v>15.5</v>
      </c>
      <c r="R7" s="40">
        <f>D21</f>
        <v>16</v>
      </c>
      <c r="S7" s="40">
        <f>D22</f>
        <v>17</v>
      </c>
      <c r="T7" s="40">
        <f>D23</f>
        <v>17.5</v>
      </c>
      <c r="U7" s="40">
        <f>D24</f>
        <v>17.5</v>
      </c>
      <c r="V7" s="41">
        <f>D25</f>
        <v>18</v>
      </c>
    </row>
    <row r="8" spans="1:22" ht="16.2" x14ac:dyDescent="0.3">
      <c r="A8" s="10" t="s">
        <v>15</v>
      </c>
      <c r="B8" s="11">
        <v>9</v>
      </c>
      <c r="C8" s="52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2.6999999999999997</v>
      </c>
      <c r="D8" s="35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2.5</v>
      </c>
      <c r="E8" s="36"/>
      <c r="F8" s="35">
        <f>E9</f>
        <v>0.5</v>
      </c>
      <c r="G8" s="35">
        <f>E10</f>
        <v>1</v>
      </c>
      <c r="H8" s="35">
        <f>E11</f>
        <v>3.5</v>
      </c>
      <c r="I8" s="35">
        <f>E12</f>
        <v>4.5</v>
      </c>
      <c r="J8" s="35">
        <f>E13</f>
        <v>5</v>
      </c>
      <c r="K8" s="35">
        <f>E14</f>
        <v>6</v>
      </c>
      <c r="L8" s="35">
        <f>E15</f>
        <v>8</v>
      </c>
      <c r="M8" s="35">
        <f>E16</f>
        <v>9</v>
      </c>
      <c r="N8" s="35">
        <f>E17</f>
        <v>9.5</v>
      </c>
      <c r="O8" s="35">
        <f>E18</f>
        <v>10.5</v>
      </c>
      <c r="P8" s="35">
        <f>E19</f>
        <v>11.5</v>
      </c>
      <c r="Q8" s="35">
        <f>E20</f>
        <v>13</v>
      </c>
      <c r="R8" s="35">
        <f>E21</f>
        <v>13.5</v>
      </c>
      <c r="S8" s="35">
        <f>E22</f>
        <v>14</v>
      </c>
      <c r="T8" s="35">
        <f>E23</f>
        <v>14.5</v>
      </c>
      <c r="U8" s="35">
        <f>E24</f>
        <v>15</v>
      </c>
      <c r="V8" s="42">
        <f>E25</f>
        <v>15.5</v>
      </c>
    </row>
    <row r="9" spans="1:22" ht="16.2" x14ac:dyDescent="0.3">
      <c r="A9" s="10" t="s">
        <v>32</v>
      </c>
      <c r="B9" s="11">
        <v>11</v>
      </c>
      <c r="C9" s="52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3.3</v>
      </c>
      <c r="D9" s="35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3.5</v>
      </c>
      <c r="E9" s="35">
        <f>IF(MROUND(C9-C8,0.5)=0,0.5,MROUND(C9-C8,0.5))</f>
        <v>0.5</v>
      </c>
      <c r="F9" s="36"/>
      <c r="G9" s="35">
        <f>F10</f>
        <v>0.5</v>
      </c>
      <c r="H9" s="35">
        <f>F11</f>
        <v>2.5</v>
      </c>
      <c r="I9" s="35">
        <f>F12</f>
        <v>4</v>
      </c>
      <c r="J9" s="35">
        <f>F13</f>
        <v>4.5</v>
      </c>
      <c r="K9" s="35">
        <f>F14</f>
        <v>5.5</v>
      </c>
      <c r="L9" s="35">
        <f>F15</f>
        <v>7</v>
      </c>
      <c r="M9" s="35">
        <f>F16</f>
        <v>8.5</v>
      </c>
      <c r="N9" s="35">
        <f>F17</f>
        <v>9</v>
      </c>
      <c r="O9" s="35">
        <f>F18</f>
        <v>9.5</v>
      </c>
      <c r="P9" s="35">
        <f>F19</f>
        <v>10.5</v>
      </c>
      <c r="Q9" s="35">
        <f>F20</f>
        <v>12</v>
      </c>
      <c r="R9" s="35">
        <f>F21</f>
        <v>13</v>
      </c>
      <c r="S9" s="35">
        <f>F22</f>
        <v>13.5</v>
      </c>
      <c r="T9" s="35">
        <f>F23</f>
        <v>14</v>
      </c>
      <c r="U9" s="35">
        <f>F24</f>
        <v>14.5</v>
      </c>
      <c r="V9" s="42">
        <f>F25</f>
        <v>15</v>
      </c>
    </row>
    <row r="10" spans="1:22" ht="16.2" x14ac:dyDescent="0.3">
      <c r="A10" s="10" t="s">
        <v>17</v>
      </c>
      <c r="B10" s="11">
        <v>13</v>
      </c>
      <c r="C10" s="52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3.9</v>
      </c>
      <c r="D10" s="35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4</v>
      </c>
      <c r="E10" s="35">
        <f>MROUND(C10-C8,0.5)</f>
        <v>1</v>
      </c>
      <c r="F10" s="35">
        <f>IF(MROUND(C10-C9,0.5)=0,0.5,MROUND(C10-C9,0.5))</f>
        <v>0.5</v>
      </c>
      <c r="G10" s="37"/>
      <c r="H10" s="38">
        <f>G11</f>
        <v>2</v>
      </c>
      <c r="I10" s="35">
        <f>G12</f>
        <v>3.5</v>
      </c>
      <c r="J10" s="35">
        <f>G13</f>
        <v>4</v>
      </c>
      <c r="K10" s="35">
        <f>G14</f>
        <v>5</v>
      </c>
      <c r="L10" s="35">
        <f>G15</f>
        <v>6.5</v>
      </c>
      <c r="M10" s="35">
        <f>G16</f>
        <v>8</v>
      </c>
      <c r="N10" s="35">
        <f>G17</f>
        <v>8.5</v>
      </c>
      <c r="O10" s="35">
        <f>G18</f>
        <v>9</v>
      </c>
      <c r="P10" s="35">
        <f>G19</f>
        <v>10</v>
      </c>
      <c r="Q10" s="35">
        <f>G20</f>
        <v>11.5</v>
      </c>
      <c r="R10" s="35">
        <f>G21</f>
        <v>12.5</v>
      </c>
      <c r="S10" s="35">
        <f>G22</f>
        <v>13</v>
      </c>
      <c r="T10" s="35">
        <f>G23</f>
        <v>13.5</v>
      </c>
      <c r="U10" s="35">
        <f>G24</f>
        <v>13.5</v>
      </c>
      <c r="V10" s="42">
        <f>G25</f>
        <v>14.5</v>
      </c>
    </row>
    <row r="11" spans="1:22" ht="15" customHeight="1" x14ac:dyDescent="0.3">
      <c r="A11" s="10" t="s">
        <v>38</v>
      </c>
      <c r="B11" s="11">
        <v>20</v>
      </c>
      <c r="C11" s="52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6</v>
      </c>
      <c r="D11" s="35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6</v>
      </c>
      <c r="E11" s="35">
        <f>MROUND(C11-C8,0.5)</f>
        <v>3.5</v>
      </c>
      <c r="F11" s="35">
        <f>MROUND(C11-C9,0.5)</f>
        <v>2.5</v>
      </c>
      <c r="G11" s="38">
        <f>IF(MROUND(C11-C10,0.5)=0,0.5,MROUND(C11-C10,0.5))</f>
        <v>2</v>
      </c>
      <c r="H11" s="37"/>
      <c r="I11" s="35">
        <f>H12</f>
        <v>1.5</v>
      </c>
      <c r="J11" s="35">
        <f>H13</f>
        <v>2</v>
      </c>
      <c r="K11" s="35">
        <f>H14</f>
        <v>3</v>
      </c>
      <c r="L11" s="35">
        <f>H15</f>
        <v>4.5</v>
      </c>
      <c r="M11" s="35">
        <f>H16</f>
        <v>6</v>
      </c>
      <c r="N11" s="35">
        <f>H17</f>
        <v>6.5</v>
      </c>
      <c r="O11" s="35">
        <f>H18</f>
        <v>7</v>
      </c>
      <c r="P11" s="35">
        <f>H19</f>
        <v>8</v>
      </c>
      <c r="Q11" s="35">
        <f>H20</f>
        <v>9.5</v>
      </c>
      <c r="R11" s="35">
        <f>H21</f>
        <v>10</v>
      </c>
      <c r="S11" s="35">
        <f>H22</f>
        <v>11</v>
      </c>
      <c r="T11" s="35">
        <f>H23</f>
        <v>11.5</v>
      </c>
      <c r="U11" s="35">
        <f>H24</f>
        <v>11.5</v>
      </c>
      <c r="V11" s="42">
        <f>H25</f>
        <v>12</v>
      </c>
    </row>
    <row r="12" spans="1:22" ht="16.2" x14ac:dyDescent="0.3">
      <c r="A12" s="10" t="s">
        <v>19</v>
      </c>
      <c r="B12" s="11">
        <v>25</v>
      </c>
      <c r="C12" s="52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7.25</v>
      </c>
      <c r="D12" s="35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7.5</v>
      </c>
      <c r="E12" s="35">
        <f>MROUND(C12-C8,0.5)</f>
        <v>4.5</v>
      </c>
      <c r="F12" s="35">
        <f>MROUND(C12-C9,0.5)</f>
        <v>4</v>
      </c>
      <c r="G12" s="35">
        <f>MROUND(C12-C10,0.5)</f>
        <v>3.5</v>
      </c>
      <c r="H12" s="35">
        <f>IF(MROUND(C12-C11,0.5)=0,0.5,MROUND(C12-C11,0.5))</f>
        <v>1.5</v>
      </c>
      <c r="I12" s="36"/>
      <c r="J12" s="35">
        <f>I13</f>
        <v>0.5</v>
      </c>
      <c r="K12" s="35">
        <f>I14</f>
        <v>1.5</v>
      </c>
      <c r="L12" s="35">
        <f>I15</f>
        <v>3.5</v>
      </c>
      <c r="M12" s="35">
        <f>I16</f>
        <v>4.5</v>
      </c>
      <c r="N12" s="35">
        <f>I17</f>
        <v>5</v>
      </c>
      <c r="O12" s="35">
        <f>I18</f>
        <v>6</v>
      </c>
      <c r="P12" s="35">
        <f>I19</f>
        <v>7</v>
      </c>
      <c r="Q12" s="35">
        <f>I20</f>
        <v>8.5</v>
      </c>
      <c r="R12" s="35">
        <f>I21</f>
        <v>9</v>
      </c>
      <c r="S12" s="35">
        <f>I22</f>
        <v>9.5</v>
      </c>
      <c r="T12" s="35">
        <f>I23</f>
        <v>10</v>
      </c>
      <c r="U12" s="35">
        <f>I24</f>
        <v>10.5</v>
      </c>
      <c r="V12" s="42">
        <f>I25</f>
        <v>11</v>
      </c>
    </row>
    <row r="13" spans="1:22" ht="16.2" x14ac:dyDescent="0.3">
      <c r="A13" s="10" t="s">
        <v>20</v>
      </c>
      <c r="B13" s="11">
        <v>27</v>
      </c>
      <c r="C13" s="52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7.75</v>
      </c>
      <c r="D13" s="35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8</v>
      </c>
      <c r="E13" s="35">
        <f>MROUND(C13-C8,0.5)</f>
        <v>5</v>
      </c>
      <c r="F13" s="35">
        <f>MROUND(C13-C9,0.5)</f>
        <v>4.5</v>
      </c>
      <c r="G13" s="38">
        <f>MROUND(C13-C10,0.5)</f>
        <v>4</v>
      </c>
      <c r="H13" s="38">
        <f>MROUND(C13-C11,0.5)</f>
        <v>2</v>
      </c>
      <c r="I13" s="35">
        <f>IF(MROUND(C13-C12,0.5)=0,0.5,MROUND(C13-C12,0.5))</f>
        <v>0.5</v>
      </c>
      <c r="J13" s="36"/>
      <c r="K13" s="35">
        <f>J14</f>
        <v>1</v>
      </c>
      <c r="L13" s="35">
        <f>J15</f>
        <v>3</v>
      </c>
      <c r="M13" s="35">
        <f>J16</f>
        <v>4</v>
      </c>
      <c r="N13" s="35">
        <f>J17</f>
        <v>4.5</v>
      </c>
      <c r="O13" s="35">
        <f>J18</f>
        <v>5.5</v>
      </c>
      <c r="P13" s="35">
        <f>J19</f>
        <v>6.5</v>
      </c>
      <c r="Q13" s="35">
        <f>J20</f>
        <v>8</v>
      </c>
      <c r="R13" s="35">
        <f>J21</f>
        <v>8.5</v>
      </c>
      <c r="S13" s="35">
        <f>J22</f>
        <v>9</v>
      </c>
      <c r="T13" s="35">
        <f>J23</f>
        <v>9.5</v>
      </c>
      <c r="U13" s="35">
        <f>J24</f>
        <v>10</v>
      </c>
      <c r="V13" s="42">
        <f>J25</f>
        <v>10.5</v>
      </c>
    </row>
    <row r="14" spans="1:22" ht="16.2" x14ac:dyDescent="0.3">
      <c r="A14" s="10" t="s">
        <v>21</v>
      </c>
      <c r="B14" s="11">
        <v>31</v>
      </c>
      <c r="C14" s="52">
        <f>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</f>
        <v>8.75</v>
      </c>
      <c r="D14" s="35">
        <f>MROUND(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,0.5)</f>
        <v>9</v>
      </c>
      <c r="E14" s="35">
        <f>MROUND(C14-C8,0.5)</f>
        <v>6</v>
      </c>
      <c r="F14" s="35">
        <f>MROUND(C14-C9,0.5)</f>
        <v>5.5</v>
      </c>
      <c r="G14" s="35">
        <f>MROUND(C14-C10,0.5)</f>
        <v>5</v>
      </c>
      <c r="H14" s="35">
        <f>MROUND(C14-C11,0.5)</f>
        <v>3</v>
      </c>
      <c r="I14" s="35">
        <f>MROUND(C14-C12,0.5)</f>
        <v>1.5</v>
      </c>
      <c r="J14" s="35">
        <f>IF(MROUND(C14-C13,0.5)=0,0.5,MROUND(C14-C13,0.5))</f>
        <v>1</v>
      </c>
      <c r="K14" s="36"/>
      <c r="L14" s="35">
        <f>K15</f>
        <v>2</v>
      </c>
      <c r="M14" s="35">
        <f>K16</f>
        <v>3</v>
      </c>
      <c r="N14" s="35">
        <f>K17</f>
        <v>3.5</v>
      </c>
      <c r="O14" s="35">
        <f>K18</f>
        <v>4.5</v>
      </c>
      <c r="P14" s="35">
        <f>K19</f>
        <v>5.5</v>
      </c>
      <c r="Q14" s="35">
        <f>K20</f>
        <v>7</v>
      </c>
      <c r="R14" s="35">
        <f>K21</f>
        <v>7.5</v>
      </c>
      <c r="S14" s="35">
        <f>K22</f>
        <v>8</v>
      </c>
      <c r="T14" s="35">
        <f>K23</f>
        <v>8.5</v>
      </c>
      <c r="U14" s="35">
        <f>K24</f>
        <v>9</v>
      </c>
      <c r="V14" s="42">
        <f>K25</f>
        <v>9.5</v>
      </c>
    </row>
    <row r="15" spans="1:22" ht="16.2" x14ac:dyDescent="0.3">
      <c r="A15" s="22" t="s">
        <v>22</v>
      </c>
      <c r="B15" s="23">
        <v>38</v>
      </c>
      <c r="C15" s="52">
        <f>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</f>
        <v>10.5</v>
      </c>
      <c r="D15" s="35">
        <f>MROUND(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,0.5)</f>
        <v>10.5</v>
      </c>
      <c r="E15" s="35">
        <f>MROUND(C15-C8,0.5)</f>
        <v>8</v>
      </c>
      <c r="F15" s="35">
        <f>MROUND(C15-C9,0.5)</f>
        <v>7</v>
      </c>
      <c r="G15" s="38">
        <f>MROUND(C15-C10,0.5)</f>
        <v>6.5</v>
      </c>
      <c r="H15" s="38">
        <f>MROUND(C15-C11,0.5)</f>
        <v>4.5</v>
      </c>
      <c r="I15" s="35">
        <f>MROUND(C15-C12,0.5)</f>
        <v>3.5</v>
      </c>
      <c r="J15" s="35">
        <f>MROUND(C15-C13,0.5)</f>
        <v>3</v>
      </c>
      <c r="K15" s="35">
        <f>IF(MROUND(C15-C14,0.5)=0,0.5,MROUND(C15-C14,0.5))</f>
        <v>2</v>
      </c>
      <c r="L15" s="36"/>
      <c r="M15" s="35">
        <f>L16</f>
        <v>1.5</v>
      </c>
      <c r="N15" s="35">
        <f>L17</f>
        <v>2</v>
      </c>
      <c r="O15" s="35">
        <f>L18</f>
        <v>2.5</v>
      </c>
      <c r="P15" s="35">
        <f>L19</f>
        <v>3.5</v>
      </c>
      <c r="Q15" s="35">
        <f>L20</f>
        <v>5</v>
      </c>
      <c r="R15" s="35">
        <f>L21</f>
        <v>5.5</v>
      </c>
      <c r="S15" s="35">
        <f>L22</f>
        <v>6.5</v>
      </c>
      <c r="T15" s="35">
        <f>L23</f>
        <v>7</v>
      </c>
      <c r="U15" s="35">
        <f>L24</f>
        <v>7</v>
      </c>
      <c r="V15" s="42">
        <f>L25</f>
        <v>7.5</v>
      </c>
    </row>
    <row r="16" spans="1:22" ht="16.2" x14ac:dyDescent="0.3">
      <c r="A16" s="22" t="s">
        <v>28</v>
      </c>
      <c r="B16" s="23">
        <v>43</v>
      </c>
      <c r="C16" s="52">
        <f>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</f>
        <v>11.75</v>
      </c>
      <c r="D16" s="35">
        <f>MROUND(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,0.5)</f>
        <v>12</v>
      </c>
      <c r="E16" s="35">
        <f>MROUND(C16-C8,0.5)</f>
        <v>9</v>
      </c>
      <c r="F16" s="35">
        <f>MROUND(C16-C9,0.5)</f>
        <v>8.5</v>
      </c>
      <c r="G16" s="35">
        <f>MROUND(C16-C10,0.5)</f>
        <v>8</v>
      </c>
      <c r="H16" s="35">
        <f>MROUND(C16-C11,0.5)</f>
        <v>6</v>
      </c>
      <c r="I16" s="35">
        <f>MROUND(C16-C12,0.5)</f>
        <v>4.5</v>
      </c>
      <c r="J16" s="35">
        <f>MROUND(C16-C13,0.5)</f>
        <v>4</v>
      </c>
      <c r="K16" s="35">
        <f>MROUND(C16-C14,0.5)</f>
        <v>3</v>
      </c>
      <c r="L16" s="35">
        <f>IF(MROUND(C16-C15,0.5)=0,0.5,MROUND(C16-C15,0.5))</f>
        <v>1.5</v>
      </c>
      <c r="M16" s="36"/>
      <c r="N16" s="35">
        <f>M17</f>
        <v>0.5</v>
      </c>
      <c r="O16" s="35">
        <f>M18</f>
        <v>1.5</v>
      </c>
      <c r="P16" s="35">
        <f>M19</f>
        <v>2.5</v>
      </c>
      <c r="Q16" s="35">
        <f>M20</f>
        <v>4</v>
      </c>
      <c r="R16" s="35">
        <f>M21</f>
        <v>4.5</v>
      </c>
      <c r="S16" s="35">
        <f>M22</f>
        <v>5</v>
      </c>
      <c r="T16" s="35">
        <f>M23</f>
        <v>5.5</v>
      </c>
      <c r="U16" s="35">
        <f>M24</f>
        <v>6</v>
      </c>
      <c r="V16" s="42">
        <f>M25</f>
        <v>6.5</v>
      </c>
    </row>
    <row r="17" spans="1:22" ht="16.2" x14ac:dyDescent="0.3">
      <c r="A17" s="10" t="s">
        <v>27</v>
      </c>
      <c r="B17" s="11">
        <v>45</v>
      </c>
      <c r="C17" s="52">
        <f>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</f>
        <v>12.25</v>
      </c>
      <c r="D17" s="35">
        <f>MROUND(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,0.5)</f>
        <v>12.5</v>
      </c>
      <c r="E17" s="35">
        <f>MROUND(C17-C8,0.5)</f>
        <v>9.5</v>
      </c>
      <c r="F17" s="35">
        <f>MROUND(C17-C9,0.5)</f>
        <v>9</v>
      </c>
      <c r="G17" s="38">
        <f>MROUND(C17-C10,0.5)</f>
        <v>8.5</v>
      </c>
      <c r="H17" s="38">
        <f>MROUND(C17-C11,0.5)</f>
        <v>6.5</v>
      </c>
      <c r="I17" s="35">
        <f>MROUND(C17-C12,0.5)</f>
        <v>5</v>
      </c>
      <c r="J17" s="35">
        <f>MROUND(C17-C13,0.5)</f>
        <v>4.5</v>
      </c>
      <c r="K17" s="35">
        <f>MROUND(C17-C14,0.5)</f>
        <v>3.5</v>
      </c>
      <c r="L17" s="35">
        <f>MROUND(C17-C15,0.5)</f>
        <v>2</v>
      </c>
      <c r="M17" s="35">
        <f>IF(MROUND(C17-C16,0.5)=0,0.5,MROUND(C17-C16,0.5))</f>
        <v>0.5</v>
      </c>
      <c r="N17" s="36"/>
      <c r="O17" s="38">
        <f>N18</f>
        <v>1</v>
      </c>
      <c r="P17" s="35">
        <f>N19</f>
        <v>2</v>
      </c>
      <c r="Q17" s="35">
        <f>N20</f>
        <v>3.5</v>
      </c>
      <c r="R17" s="35">
        <f>N21</f>
        <v>4</v>
      </c>
      <c r="S17" s="35">
        <f>N22</f>
        <v>4.5</v>
      </c>
      <c r="T17" s="35">
        <f>N23</f>
        <v>5</v>
      </c>
      <c r="U17" s="35">
        <f>N24</f>
        <v>5.5</v>
      </c>
      <c r="V17" s="42">
        <f>N25</f>
        <v>6</v>
      </c>
    </row>
    <row r="18" spans="1:22" ht="16.2" x14ac:dyDescent="0.3">
      <c r="A18" s="22" t="s">
        <v>39</v>
      </c>
      <c r="B18" s="23">
        <v>48</v>
      </c>
      <c r="C18" s="52">
        <f>IF(B18&lt;=C49,B18*C71*D49,IF(AND(B18&gt;C49,B18&lt;=C50),(C49-B49)*D49*C71+(B18-C49)*C71*D50,IF(AND(B18&gt;C50,B18&lt;=C51),C49*C71*D49+(C50-C49)*C71*D50+(B18 -C50)*C71*D51,IF(AND(B18&gt;C51,B18&lt;=C52),C49*C71*D49+(C50-C49)*C71*D50+(C51-C50)*C71*D51+(B18 -C51)*C71*D52,IF(AND(B18&gt;C52,B18&lt;=C53),C49*C71*D49+(C50-C49)*C71*D50+(C51-C50)*C71*D51+(C52-C51)*C71*D52+(B18 -C52)*C71*D53,IF(AND(B18&gt;C53,B18&lt;=C54),C49*C71*D49+(C50-C49)*C71*D50+(C51-C50)*C71*D51+(C52-C51)*C71*D52+(C53-C52)*C71*D53+(B18 -C53)*C71*D54,IF(AND(B18&gt;C54,B18&lt;=C55),C49*C71*D49+(C50-C49)*C71*D50+(C51-C50)*C71*D51+(C52-C51)*C71*D52+(C53-C52)*C71*D53+(C54-C53)*C71*D54+(B18-C54)*C71*D55,IF(AND(B18&gt;C55,B18&lt;=C56),C49*C71*D49+(C50-C49)*C71*D50+(C51-C50)*C71*D51+(C52-C51)*C71*D52+(C53-C52)*C71*D53+(C54-C53)*C71*D54+(C53-C54)*C71*D55+(B18-C55)*C71*D56,0))))))))</f>
        <v>13</v>
      </c>
      <c r="D18" s="35">
        <f>MROUND(IF(B18&lt;=C49,B18*C71*D49,IF(AND(B18&gt;C49,B18&lt;=C50),(C49-B49)*D49*C71+(B18-C49)*C71*D50,IF(AND(B18&gt;C50,B18&lt;=C51),C49*C71*D49+(C50-C49)*C71*D50+(B18 -C50)*C71*D51,IF(AND(B18&gt;C51,B18&lt;=C52),C49*C71*D49+(C50-C49)*C71*D50+(C51-C50)*C71*D51+(B18 -C51)*C71*D52,IF(AND(B18&gt;C52,B18&lt;=C53),C49*C71*D49+(C50-C49)*C71*D50+(C51-C50)*C71*D51+(C52-C51)*C71*D52+(B18 -C52)*C71*D53,IF(AND(B18&gt;C53,B18&lt;=C54),C49*C71*D49+(C50-C49)*C71*D50+(C51-C50)*C71*D51+(C52-C51)*C71*D52+(C53-C52)*C71*D53+(B18 -C53)*C71*D54,IF(AND(B18&gt;C54,B18&lt;=C55),C49*C71*D49+(C50-C49)*C71*D50+(C51-C50)*C71*D51+(C52-C51)*C71*D52+(C53-C52)*C71*D53+(C54-C53)*C71*D54+(B18-C54)*C71*D55,IF(AND(B18&gt;C55,B18&lt;=C56),C49*C71*D49+(C50-C49)*C71*D50+(C51-C50)*C71*D51+(C52-C51)*C71*D52+(C53-C52)*C71*D53+(C54-C53)*C71*D54+(C53-C54)*C71*D55+(B18-C55)*C71*D56,0)))))))),0.5)</f>
        <v>13</v>
      </c>
      <c r="E18" s="35">
        <f>MROUND(C18-C8,0.5)</f>
        <v>10.5</v>
      </c>
      <c r="F18" s="35">
        <f>MROUND(C18-C9,0.5)</f>
        <v>9.5</v>
      </c>
      <c r="G18" s="35">
        <f>MROUND(C18-C10,0.5)</f>
        <v>9</v>
      </c>
      <c r="H18" s="35">
        <f>MROUND(C18-C11,0.5)</f>
        <v>7</v>
      </c>
      <c r="I18" s="35">
        <f>MROUND(C18-C12,0.5)</f>
        <v>6</v>
      </c>
      <c r="J18" s="35">
        <f>MROUND(C18-C13,0.5)</f>
        <v>5.5</v>
      </c>
      <c r="K18" s="35">
        <f>MROUND(C18-C14,0.5)</f>
        <v>4.5</v>
      </c>
      <c r="L18" s="35">
        <f>MROUND(C18-C15,0.5)</f>
        <v>2.5</v>
      </c>
      <c r="M18" s="35">
        <f>MROUND(C18-C16,0.5)</f>
        <v>1.5</v>
      </c>
      <c r="N18" s="38">
        <f>IF(MROUND(C18-C17,0.5)=0,0.5,MROUND(C18-C17,0.5))</f>
        <v>1</v>
      </c>
      <c r="O18" s="36"/>
      <c r="P18" s="38">
        <f>O19</f>
        <v>1</v>
      </c>
      <c r="Q18" s="35">
        <f>O20</f>
        <v>2.5</v>
      </c>
      <c r="R18" s="35">
        <f>O21</f>
        <v>3</v>
      </c>
      <c r="S18" s="35">
        <f>O22</f>
        <v>4</v>
      </c>
      <c r="T18" s="35">
        <f>O23</f>
        <v>4.5</v>
      </c>
      <c r="U18" s="35">
        <f>O24</f>
        <v>4.5</v>
      </c>
      <c r="V18" s="42">
        <f>O25</f>
        <v>5</v>
      </c>
    </row>
    <row r="19" spans="1:22" ht="16.2" x14ac:dyDescent="0.3">
      <c r="A19" s="10" t="s">
        <v>40</v>
      </c>
      <c r="B19" s="11">
        <v>52</v>
      </c>
      <c r="C19" s="52">
        <f>IF(B19&lt;=C49,B19*C71*D49,IF(AND(B19&gt;C49,B19&lt;=C50),(C49-B49)*D49*C71+(B19-C49)*C71*D50,IF(AND(B19&gt;C50,B19&lt;=C51),C49*C71*D49+(C50-C49)*C71*D50+(B19 -C50)*C71*D51,IF(AND(B19&gt;C51,B19&lt;=C52),C49*C71*D49+(C50-C49)*C71*D50+(C51-C50)*C71*D51+(B19 -C51)*C71*D52,IF(AND(B19&gt;C52,B19&lt;=C53),C49*C71*D49+(C50-C49)*C71*D50+(C51-C50)*C71*D51+(C52-C51)*C71*D52+(B19 -C52)*C71*D53,IF(AND(B19&gt;C53,B19&lt;=C54),C49*C71*D49+(C50-C49)*C71*D50+(C51-C50)*C71*D51+(C52-C51)*C71*D52+(C53-C52)*C71*D53+(B19 -C53)*C71*D54,IF(AND(B19&gt;C54,B19&lt;=C55),C49*C71*D49+(C50-C49)*C71*D50+(C51-C50)*C71*D51+(C52-C51)*C71*D52+(C53-C52)*C71*D53+(C54-C53)*C71*D54+(B19-C54)*C71*D55,IF(AND(B19&gt;C55,B19&lt;=C56),C49*C71*D49+(C50-C49)*C71*D50+(C51-C50)*C71*D51+(C52-C51)*C71*D52+(C53-C52)*C71*D53+(C54-C53)*C71*D54+(C53-C54)*C71*D55+(B19-C55)*C71*D56,0))))))))</f>
        <v>14</v>
      </c>
      <c r="D19" s="35">
        <f>MROUND(IF(B19&lt;=C49,B19*C71*D49,IF(AND(B19&gt;C49,B19&lt;=C50),(C49-B49)*D49*C71+(B19-C49)*C71*D50,IF(AND(B19&gt;C50,B19&lt;=C51),C49*C71*D49+(C50-C49)*C71*D50+(B19 -C50)*C71*D51,IF(AND(B19&gt;C51,B19&lt;=C52),C49*C71*D49+(C50-C49)*C71*D50+(C51-C50)*C71*D51+(B19 -C51)*C71*D52,IF(AND(B19&gt;C52,B19&lt;=C53),C49*C71*D49+(C50-C49)*C71*D50+(C51-C50)*C71*D51+(C52-C51)*C71*D52+(B19 -C52)*C71*D53,IF(AND(B19&gt;C53,B19&lt;=C54),C49*C71*D49+(C50-C49)*C71*D50+(C51-C50)*C71*D51+(C52-C51)*C71*D52+(C53-C52)*C71*D53+(B19 -C53)*C71*D54,IF(AND(B19&gt;C54,B19&lt;=C55),C49*C71*D49+(C50-C49)*C71*D50+(C51-C50)*C71*D51+(C52-C51)*C71*D52+(C53-C52)*C71*D53+(C54-C53)*C71*D54+(B19-C54)*C71*D55,IF(AND(B19&gt;C55,B19&lt;=C56),C49*C71*D49+(C50-C49)*C71*D50+(C51-C50)*C71*D51+(C52-C51)*C71*D52+(C53-C52)*C71*D53+(C54-C53)*C71*D54+(C53-C54)*C71*D55+(B19-C55)*C71*D56,0)))))))),0.5)</f>
        <v>14</v>
      </c>
      <c r="E19" s="35">
        <f>MROUND(C19-C8,0.5)</f>
        <v>11.5</v>
      </c>
      <c r="F19" s="35">
        <f>MROUND(C19-C9,0.5)</f>
        <v>10.5</v>
      </c>
      <c r="G19" s="38">
        <f>MROUND(C19-C10,0.5)</f>
        <v>10</v>
      </c>
      <c r="H19" s="38">
        <f>MROUND(C19-C11,0.5)</f>
        <v>8</v>
      </c>
      <c r="I19" s="35">
        <f>MROUND(C19-C12,0.5)</f>
        <v>7</v>
      </c>
      <c r="J19" s="35">
        <f>MROUND(C19-C13,0.5)</f>
        <v>6.5</v>
      </c>
      <c r="K19" s="35">
        <f>MROUND(C19-C14,0.5)</f>
        <v>5.5</v>
      </c>
      <c r="L19" s="35">
        <f>MROUND(C19-C15,0.5)</f>
        <v>3.5</v>
      </c>
      <c r="M19" s="35">
        <f>MROUND(C19-C16,0.5)</f>
        <v>2.5</v>
      </c>
      <c r="N19" s="35">
        <f>MROUND(C19-C17,0.5)</f>
        <v>2</v>
      </c>
      <c r="O19" s="38">
        <f>IF(MROUND(C19-C18,0.5)=0,0.5,MROUND(C19-C18,0.5))</f>
        <v>1</v>
      </c>
      <c r="P19" s="36"/>
      <c r="Q19" s="35">
        <f>P20</f>
        <v>1.5</v>
      </c>
      <c r="R19" s="35">
        <f>P21</f>
        <v>2</v>
      </c>
      <c r="S19" s="35">
        <f>P22</f>
        <v>3</v>
      </c>
      <c r="T19" s="35">
        <f>P23</f>
        <v>3.5</v>
      </c>
      <c r="U19" s="35">
        <f>P24</f>
        <v>3.5</v>
      </c>
      <c r="V19" s="42">
        <f>P25</f>
        <v>4</v>
      </c>
    </row>
    <row r="20" spans="1:22" ht="16.2" x14ac:dyDescent="0.3">
      <c r="A20" s="10" t="s">
        <v>41</v>
      </c>
      <c r="B20" s="11">
        <v>58</v>
      </c>
      <c r="C20" s="52">
        <f>IF(B20&lt;=C49,B20*C71*D49,IF(AND(B20&gt;C49,B20&lt;=C50),(C49-B49)*D49*C71+(B20-C49)*C71*D50,IF(AND(B20&gt;C50,B20&lt;=C51),C49*C71*D49+(C50-C49)*C71*D50+(B20 -C50)*C71*D51,IF(AND(B20&gt;C51,B20&lt;=C52),C49*C71*D49+(C50-C49)*C71*D50+(C51-C50)*C71*D51+(B20 -C51)*C71*D52,IF(AND(B20&gt;C52,B20&lt;=C53),C49*C71*D49+(C50-C49)*C71*D50+(C51-C50)*C71*D51+(C52-C51)*C71*D52+(B20 -C52)*C71*D53,IF(AND(B20&gt;C53,B20&lt;=C54),C49*C71*D49+(C50-C49)*C71*D50+(C51-C50)*C71*D51+(C52-C51)*C71*D52+(C53-C52)*C71*D53+(B20 -C53)*C71*D54,IF(AND(B20&gt;C54,B20&lt;=C55),C49*C71*D49+(C50-C49)*C71*D50+(C51-C50)*C71*D51+(C52-C51)*C71*D52+(C53-C52)*C71*D53+(C54-C53)*C71*D54+(B20-C54)*C71*D55,IF(AND(B20&gt;C55,B20&lt;=C56),C49*C71*D49+(C50-C49)*C71*D50+(C51-C50)*C71*D51+(C52-C51)*C71*D52+(C53-C52)*C71*D53+(C54-C53)*C71*D54+(C53-C54)*C71*D55+(B20-C55)*C71*D56,0))))))))</f>
        <v>15.5</v>
      </c>
      <c r="D20" s="35">
        <f>MROUND(IF(B20&lt;=C49,B20*C71*D49,IF(AND(B20&gt;C49,B20&lt;=C50),(C49-B49)*D49*C71+(B20-C49)*C71*D50,IF(AND(B20&gt;C50,B20&lt;=C51),C49*C71*D49+(C50-C49)*C71*D50+(B20 -C50)*C71*D51,IF(AND(B20&gt;C51,B20&lt;=C52),C49*C71*D49+(C50-C49)*C71*D50+(C51-C50)*C71*D51+(B20 -C51)*C71*D52,IF(AND(B20&gt;C52,B20&lt;=C53),C49*C71*D49+(C50-C49)*C71*D50+(C51-C50)*C71*D51+(C52-C51)*C71*D52+(B20 -C52)*C71*D53,IF(AND(B20&gt;C53,B20&lt;=C54),C49*C71*D49+(C50-C49)*C71*D50+(C51-C50)*C71*D51+(C52-C51)*C71*D52+(C53-C52)*C71*D53+(B20 -C53)*C71*D54,IF(AND(B20&gt;C54,B20&lt;=C55),C49*C71*D49+(C50-C49)*C71*D50+(C51-C50)*C71*D51+(C52-C51)*C71*D52+(C53-C52)*C71*D53+(C54-C53)*C71*D54+(B20-C54)*C71*D55,IF(AND(B20&gt;C55,B20&lt;=C56),C49*C71*D49+(C50-C49)*C71*D50+(C51-C50)*C71*D51+(C52-C51)*C71*D52+(C53-C52)*C71*D53+(C54-C53)*C71*D54+(C53-C54)*C71*D55+(B20-C55)*C71*D56,0)))))))),0.5)</f>
        <v>15.5</v>
      </c>
      <c r="E20" s="35">
        <f>MROUND(C20-C8,0.5)</f>
        <v>13</v>
      </c>
      <c r="F20" s="35">
        <f>MROUND(C20-C9,0.5)</f>
        <v>12</v>
      </c>
      <c r="G20" s="35">
        <f>MROUND(C20-C10,0.5)</f>
        <v>11.5</v>
      </c>
      <c r="H20" s="35">
        <f>MROUND(C20-C11,0.5)</f>
        <v>9.5</v>
      </c>
      <c r="I20" s="35">
        <f>MROUND(C20-C12,0.5)</f>
        <v>8.5</v>
      </c>
      <c r="J20" s="35">
        <f>MROUND(C20-C13,0.5)</f>
        <v>8</v>
      </c>
      <c r="K20" s="35">
        <f>MROUND(C20-C14,0.5)</f>
        <v>7</v>
      </c>
      <c r="L20" s="35">
        <f>MROUND(C20-C15,0.5)</f>
        <v>5</v>
      </c>
      <c r="M20" s="35">
        <f>MROUND(C20-C16,0.5)</f>
        <v>4</v>
      </c>
      <c r="N20" s="35">
        <f>MROUND(C20-C17,0.5)</f>
        <v>3.5</v>
      </c>
      <c r="O20" s="35">
        <f>MROUND(C20-C18,0.5)</f>
        <v>2.5</v>
      </c>
      <c r="P20" s="35">
        <f>IF(MROUND(C20-C19,0.5)=0,0.5,MROUND(C20-C19,0.5))</f>
        <v>1.5</v>
      </c>
      <c r="Q20" s="36"/>
      <c r="R20" s="35">
        <f>Q21</f>
        <v>0.5</v>
      </c>
      <c r="S20" s="35">
        <f>Q22</f>
        <v>1.5</v>
      </c>
      <c r="T20" s="35">
        <f>Q23</f>
        <v>2</v>
      </c>
      <c r="U20" s="35">
        <f>Q24</f>
        <v>2</v>
      </c>
      <c r="V20" s="42">
        <f>Q25</f>
        <v>2.5</v>
      </c>
    </row>
    <row r="21" spans="1:22" ht="16.2" x14ac:dyDescent="0.3">
      <c r="A21" s="10" t="s">
        <v>42</v>
      </c>
      <c r="B21" s="11">
        <v>61</v>
      </c>
      <c r="C21" s="52">
        <f>IF(B21&lt;=C49,B21*C71*D49,IF(AND(B21&gt;C49,B21&lt;=C50),(C49-B49)*D49*C71+(B21-C49)*C71*D50,IF(AND(B21&gt;C50,B21&lt;=C51),C49*C71*D49+(C50-C49)*C71*D50+(B21 -C50)*C71*D51,IF(AND(B21&gt;C51,B21&lt;=C52),C49*C71*D49+(C50-C49)*C71*D50+(C51-C50)*C71*D51+(B21 -C51)*C71*D52,IF(AND(B21&gt;C52,B21&lt;=C53),C49*C71*D49+(C50-C49)*C71*D50+(C51-C50)*C71*D51+(C52-C51)*C71*D52+(B21 -C52)*C71*D53,IF(AND(B21&gt;C53,B21&lt;=C54),C49*C71*D49+(C50-C49)*C71*D50+(C51-C50)*C71*D51+(C52-C51)*C71*D52+(C53-C52)*C71*D53+(B21 -C53)*C71*D54,IF(AND(B21&gt;C54,B21&lt;=C55),C49*C71*D49+(C50-C49)*C71*D50+(C51-C50)*C71*D51+(C52-C51)*C71*D52+(C53-C52)*C71*D53+(C54-C53)*C71*D54+(B21-C54)*C71*D55,IF(AND(B21&gt;C55,B21&lt;=C56),C49*C71*D49+(C50-C49)*C71*D50+(C51-C50)*C71*D51+(C52-C51)*C71*D52+(C53-C52)*C71*D53+(C54-C53)*C71*D54+(C53-C54)*C71*D55+(B21-C55)*C71*D56,0))))))))</f>
        <v>16.2</v>
      </c>
      <c r="D21" s="35">
        <f>MROUND(IF(B21&lt;=C49,B21*C71*D49,IF(AND(B21&gt;C49,B21&lt;=C50),(C49-B49)*D49*C71+(B21-C49)*C71*D50,IF(AND(B21&gt;C50,B21&lt;=C51),C49*C71*D49+(C50-C49)*C71*D50+(B21 -C50)*C71*D51,IF(AND(B21&gt;C51,B21&lt;=C52),C49*C71*D49+(C50-C49)*C71*D50+(C51-C50)*C71*D51+(B21 -C51)*C71*D52,IF(AND(B21&gt;C52,B21&lt;=C53),C49*C71*D49+(C50-C49)*C71*D50+(C51-C50)*C71*D51+(C52-C51)*C71*D52+(B21 -C52)*C71*D53,IF(AND(B21&gt;C53,B21&lt;=C54),C49*C71*D49+(C50-C49)*C71*D50+(C51-C50)*C71*D51+(C52-C51)*C71*D52+(C53-C52)*C71*D53+(B21 -C53)*C71*D54,IF(AND(B21&gt;C54,B21&lt;=C55),C49*C71*D49+(C50-C49)*C71*D50+(C51-C50)*C71*D51+(C52-C51)*C71*D52+(C53-C52)*C71*D53+(C54-C53)*C71*D54+(B21-C54)*C71*D55,IF(AND(B21&gt;C55,B21&lt;=C56),C49*C71*D49+(C50-C49)*C71*D50+(C51-C50)*C71*D51+(C52-C51)*C71*D52+(C53-C52)*C71*D53+(C54-C53)*C71*D54+(C53-C54)*C71*D55+(B21-C55)*C71*D56,0)))))))),0.5)</f>
        <v>16</v>
      </c>
      <c r="E21" s="35">
        <f>MROUND(C21-C8,0.5)</f>
        <v>13.5</v>
      </c>
      <c r="F21" s="35">
        <f>MROUND(C21-C9,0.5)</f>
        <v>13</v>
      </c>
      <c r="G21" s="38">
        <f>MROUND(C21-C10,0.5)</f>
        <v>12.5</v>
      </c>
      <c r="H21" s="38">
        <f>MROUND(C21-C11,0.5)</f>
        <v>10</v>
      </c>
      <c r="I21" s="35">
        <f>MROUND(C21-C12,0.5)</f>
        <v>9</v>
      </c>
      <c r="J21" s="35">
        <f>MROUND(C21-C13,0.5)</f>
        <v>8.5</v>
      </c>
      <c r="K21" s="35">
        <f>MROUND(C21-C14,0.5)</f>
        <v>7.5</v>
      </c>
      <c r="L21" s="35">
        <f>MROUND(C21-C15,0.5)</f>
        <v>5.5</v>
      </c>
      <c r="M21" s="35">
        <f>MROUND(C21-C16,0.5)</f>
        <v>4.5</v>
      </c>
      <c r="N21" s="35">
        <f>MROUND(C21-C17,0.5)</f>
        <v>4</v>
      </c>
      <c r="O21" s="35">
        <f>MROUND(C21-C18,0.5)</f>
        <v>3</v>
      </c>
      <c r="P21" s="35">
        <f>MROUND(C21-C19,0.5)</f>
        <v>2</v>
      </c>
      <c r="Q21" s="35">
        <f>IF(MROUND(C21-C20,0.5)=0,0.5,MROUND(C21-C20,0.5))</f>
        <v>0.5</v>
      </c>
      <c r="R21" s="36"/>
      <c r="S21" s="35">
        <f>R22</f>
        <v>0.5</v>
      </c>
      <c r="T21" s="35">
        <f>R23</f>
        <v>1</v>
      </c>
      <c r="U21" s="35">
        <f>R24</f>
        <v>1.5</v>
      </c>
      <c r="V21" s="42">
        <f>R25</f>
        <v>2</v>
      </c>
    </row>
    <row r="22" spans="1:22" ht="16.2" x14ac:dyDescent="0.3">
      <c r="A22" s="10" t="s">
        <v>43</v>
      </c>
      <c r="B22" s="11">
        <v>64</v>
      </c>
      <c r="C22" s="52">
        <f>IF(B22&lt;=C49,B22*C71*D49,IF(AND(B22&gt;C49,B22&lt;=C50),(C49-B49)*D49*C71+(B22-C49)*C71*D50,IF(AND(B22&gt;C50,B22&lt;=C51),C49*C71*D49+(C50-C49)*C71*D50+(B22 -C50)*C71*D51,IF(AND(B22&gt;C51,B22&lt;=C52),C49*C71*D49+(C50-C49)*C71*D50+(C51-C50)*C71*D51+(B22 -C51)*C71*D52,IF(AND(B22&gt;C52,B22&lt;=C53),C49*C71*D49+(C50-C49)*C71*D50+(C51-C50)*C71*D51+(C52-C51)*C71*D52+(B22 -C52)*C71*D53,IF(AND(B22&gt;C53,B22&lt;=C54),C49*C71*D49+(C50-C49)*C71*D50+(C51-C50)*C71*D51+(C52-C51)*C71*D52+(C53-C52)*C71*D53+(B22 -C53)*C71*D54,IF(AND(B22&gt;C54,B22&lt;=C55),C49*C71*D49+(C50-C49)*C71*D50+(C51-C50)*C71*D51+(C52-C51)*C71*D52+(C53-C52)*C71*D53+(C54-C53)*C71*D54+(B22-C54)*C71*D55,IF(AND(B22&gt;C55,B22&lt;=C56),C49*C71*D49+(C50-C49)*C71*D50+(C51-C50)*C71*D51+(C52-C51)*C71*D52+(C53-C52)*C71*D53+(C54-C53)*C71*D54+(C53-C54)*C71*D55+(B22-C55)*C71*D56,0))))))))</f>
        <v>16.8</v>
      </c>
      <c r="D22" s="35">
        <f>MROUND(IF(B22&lt;=C49,B22*C71*D49,IF(AND(B22&gt;C49,B22&lt;=C50),(C49-B49)*D49*C71+(B22-C49)*C71*D50,IF(AND(B22&gt;C50,B22&lt;=C51),C49*C71*D49+(C50-C49)*C71*D50+(B22 -C50)*C71*D51,IF(AND(B22&gt;C51,B22&lt;=C52),C49*C71*D49+(C50-C49)*C71*D50+(C51-C50)*C71*D51+(B22 -C51)*C71*D52,IF(AND(B22&gt;C52,B22&lt;=C53),C49*C71*D49+(C50-C49)*C71*D50+(C51-C50)*C71*D51+(C52-C51)*C71*D52+(B22 -C52)*C71*D53,IF(AND(B22&gt;C53,B22&lt;=C54),C49*C71*D49+(C50-C49)*C71*D50+(C51-C50)*C71*D51+(C52-C51)*C71*D52+(C53-C52)*C71*D53+(B22 -C53)*C71*D54,IF(AND(B22&gt;C54,B22&lt;=C55),C49*C71*D49+(C50-C49)*C71*D50+(C51-C50)*C71*D51+(C52-C51)*C71*D52+(C53-C52)*C71*D53+(C54-C53)*C71*D54+(B22-C54)*C71*D55,IF(AND(B22&gt;C55,B22&lt;=C56),C49*C71*D49+(C50-C49)*C71*D50+(C51-C50)*C71*D51+(C52-C51)*C71*D52+(C53-C52)*C71*D53+(C54-C53)*C71*D54+(C53-C54)*C71*D55+(B22-C55)*C71*D56,0)))))))),0.5)</f>
        <v>17</v>
      </c>
      <c r="E22" s="35">
        <f>MROUND(C22-C8,0.5)</f>
        <v>14</v>
      </c>
      <c r="F22" s="35">
        <f>MROUND(C22-C9,0.5)</f>
        <v>13.5</v>
      </c>
      <c r="G22" s="35">
        <f>MROUND(C22-C10,0.5)</f>
        <v>13</v>
      </c>
      <c r="H22" s="35">
        <f>MROUND(C22-C11,0.5)</f>
        <v>11</v>
      </c>
      <c r="I22" s="35">
        <f>MROUND(C22-C12,0.5)</f>
        <v>9.5</v>
      </c>
      <c r="J22" s="35">
        <f>MROUND(C22-C13,0.5)</f>
        <v>9</v>
      </c>
      <c r="K22" s="35">
        <f>MROUND(C22-C14,0.5)</f>
        <v>8</v>
      </c>
      <c r="L22" s="35">
        <f>MROUND(C22-C15,0.5)</f>
        <v>6.5</v>
      </c>
      <c r="M22" s="35">
        <f>MROUND(C22-C16,0.5)</f>
        <v>5</v>
      </c>
      <c r="N22" s="35">
        <f>MROUND(C22-C17,0.5)</f>
        <v>4.5</v>
      </c>
      <c r="O22" s="35">
        <f>MROUND(C22-C18,0.5)</f>
        <v>4</v>
      </c>
      <c r="P22" s="35">
        <f>MROUND(C22-C19,0.5)</f>
        <v>3</v>
      </c>
      <c r="Q22" s="35">
        <f>MROUND(C22-C20,0.5)</f>
        <v>1.5</v>
      </c>
      <c r="R22" s="35">
        <f>IF(MROUND(C22-C21,0.5)=0,0.5,MROUND(C22-C21,0.5))</f>
        <v>0.5</v>
      </c>
      <c r="S22" s="36"/>
      <c r="T22" s="35">
        <f>S23</f>
        <v>0.5</v>
      </c>
      <c r="U22" s="35">
        <f>S24</f>
        <v>1</v>
      </c>
      <c r="V22" s="42">
        <f>S25</f>
        <v>1.5</v>
      </c>
    </row>
    <row r="23" spans="1:22" ht="16.2" x14ac:dyDescent="0.3">
      <c r="A23" s="10" t="s">
        <v>43</v>
      </c>
      <c r="B23" s="11">
        <v>67</v>
      </c>
      <c r="C23" s="52">
        <f>IF(B23&lt;=C49,B23*C71*D49,IF(AND(B23&gt;C49,B23&lt;=C50),(C49-B49)*D49*C71+(B23-C49)*C71*D50,IF(AND(B23&gt;C50,B23&lt;=C51),C49*C71*D49+(C50-C49)*C71*D50+(B23 -C50)*C71*D51,IF(AND(B23&gt;C51,B23&lt;=C52),C49*C71*D49+(C50-C49)*C71*D50+(C51-C50)*C71*D51+(B23 -C51)*C71*D52,IF(AND(B23&gt;C52,B23&lt;=C53),C49*C71*D49+(C50-C49)*C71*D50+(C51-C50)*C71*D51+(C52-C51)*C71*D52+(B23 -C52)*C71*D53,IF(AND(B23&gt;C53,B23&lt;=C54),C49*C71*D49+(C50-C49)*C71*D50+(C51-C50)*C71*D51+(C52-C51)*C71*D52+(C53-C52)*C71*D53+(B23 -C53)*C71*D54,IF(AND(B23&gt;C54,B23&lt;=C55),C49*C71*D49+(C50-C49)*C71*D50+(C51-C50)*C71*D51+(C52-C51)*C71*D52+(C53-C52)*C71*D53+(C54-C53)*C71*D54+(B23-C54)*C71*D55,IF(AND(B23&gt;C55,B23&lt;=C56),C49*C71*D49+(C50-C49)*C71*D50+(C51-C50)*C71*D51+(C52-C51)*C71*D52+(C53-C52)*C71*D53+(C54-C53)*C71*D54+(C53-C54)*C71*D55+(B23-C55)*C71*D56,0))))))))</f>
        <v>17.399999999999999</v>
      </c>
      <c r="D23" s="35">
        <f>MROUND(IF(B23&lt;=C49,B23*C71*D49,IF(AND(B23&gt;C49,B23&lt;=C50),(C49-B49)*D49*C71+(B23-C49)*C71*D50,IF(AND(B23&gt;C50,B23&lt;=C51),C49*C71*D49+(C50-C49)*C71*D50+(B23 -C50)*C71*D51,IF(AND(B23&gt;C51,B23&lt;=C52),C49*C71*D49+(C50-C49)*C71*D50+(C51-C50)*C71*D51+(B23 -C51)*C71*D52,IF(AND(B23&gt;C52,B23&lt;=C53),C49*C71*D49+(C50-C49)*C71*D50+(C51-C50)*C71*D51+(C52-C51)*C71*D52+(B23 -C52)*C71*D53,IF(AND(B23&gt;C53,B23&lt;=C54),C49*C71*D49+(C50-C49)*C71*D50+(C51-C50)*C71*D51+(C52-C51)*C71*D52+(C53-C52)*C71*D53+(B23 -C53)*C71*D54,IF(AND(B23&gt;C54,B23&lt;=C55),C49*C71*D49+(C50-C49)*C71*D50+(C51-C50)*C71*D51+(C52-C51)*C71*D52+(C53-C52)*C71*D53+(C54-C53)*C71*D54+(B23-C54)*C71*D55,IF(AND(B23&gt;C55,B23&lt;=C56),C49*C71*D49+(C50-C49)*C71*D50+(C51-C50)*C71*D51+(C52-C51)*C71*D52+(C53-C52)*C71*D53+(C54-C53)*C71*D54+(C53-C54)*C71*D55+(B23-C55)*C71*D56,0)))))))),0.5)</f>
        <v>17.5</v>
      </c>
      <c r="E23" s="35">
        <f>MROUND(C23-C8,0.5)</f>
        <v>14.5</v>
      </c>
      <c r="F23" s="35">
        <f>MROUND(C23-C9,0.5)</f>
        <v>14</v>
      </c>
      <c r="G23" s="38">
        <f>MROUND(C23-C10,0.5)</f>
        <v>13.5</v>
      </c>
      <c r="H23" s="38">
        <f>MROUND(C23-C11,0.5)</f>
        <v>11.5</v>
      </c>
      <c r="I23" s="35">
        <f>MROUND(C23-C12,0.5)</f>
        <v>10</v>
      </c>
      <c r="J23" s="35">
        <f>MROUND(C23-C13,0.5)</f>
        <v>9.5</v>
      </c>
      <c r="K23" s="35">
        <f>MROUND(C23-C14,0.5)</f>
        <v>8.5</v>
      </c>
      <c r="L23" s="35">
        <f>MROUND(C23-C15,0.5)</f>
        <v>7</v>
      </c>
      <c r="M23" s="35">
        <f>MROUND(C23-C16,0.5)</f>
        <v>5.5</v>
      </c>
      <c r="N23" s="35">
        <f>MROUND(C23-C17,0.5)</f>
        <v>5</v>
      </c>
      <c r="O23" s="35">
        <f>MROUND(C23-C18,0.5)</f>
        <v>4.5</v>
      </c>
      <c r="P23" s="35">
        <f>MROUND(C23-C19,0.5)</f>
        <v>3.5</v>
      </c>
      <c r="Q23" s="35">
        <f>MROUND(C23-C20,0.5)</f>
        <v>2</v>
      </c>
      <c r="R23" s="35">
        <f>MROUND(C23-C21,0.5)</f>
        <v>1</v>
      </c>
      <c r="S23" s="35">
        <f>IF(MROUND(C23-C22,0.5)=0,0.5,MROUND(C23-C22,0.5))</f>
        <v>0.5</v>
      </c>
      <c r="T23" s="36"/>
      <c r="U23" s="35">
        <f>T24</f>
        <v>0.5</v>
      </c>
      <c r="V23" s="42">
        <f>T25</f>
        <v>1</v>
      </c>
    </row>
    <row r="24" spans="1:22" ht="16.2" x14ac:dyDescent="0.3">
      <c r="A24" s="10" t="s">
        <v>44</v>
      </c>
      <c r="B24" s="11">
        <v>68</v>
      </c>
      <c r="C24" s="52">
        <f>IF(B24&lt;=C49,B24*C71*D49,IF(AND(B24&gt;C49,B24&lt;=C50),(C49-B49)*D49*C71+(B24-C49)*C71*D50,IF(AND(B24&gt;C50,B24&lt;=C51),C49*C71*D49+(C50-C49)*C71*D50+(B24 -C50)*C71*D51,IF(AND(B24&gt;C51,B24&lt;=C52),C49*C71*D49+(C50-C49)*C71*D50+(C51-C50)*C71*D51+(B24 -C51)*C71*D52,IF(AND(B24&gt;C52,B24&lt;=C53),C49*C71*D49+(C50-C49)*C71*D50+(C51-C50)*C71*D51+(C52-C51)*C71*D52+(B24 -C52)*C71*D53,IF(AND(B24&gt;C53,B24&lt;=C54),C49*C71*D49+(C50-C49)*C71*D50+(C51-C50)*C71*D51+(C52-C51)*C71*D52+(C53-C52)*C71*D53+(B24 -C53)*C71*D54,IF(AND(B24&gt;C54,B24&lt;=C55),C49*C71*D49+(C50-C49)*C71*D50+(C51-C50)*C71*D51+(C52-C51)*C71*D52+(C53-C52)*C71*D53+(C54-C53)*C71*D54+(B24-C54)*C71*D55,IF(AND(B24&gt;C55,B24&lt;=C56),C49*C71*D49+(C50-C49)*C71*D50+(C51-C50)*C71*D51+(C52-C51)*C71*D52+(C53-C52)*C71*D53+(C54-C53)*C71*D54+(C53-C54)*C71*D55+(B24-C55)*C71*D56,0))))))))</f>
        <v>17.600000000000001</v>
      </c>
      <c r="D24" s="35">
        <f>MROUND(IF(B24&lt;=C49,B24*C71*D49,IF(AND(B24&gt;C49,B24&lt;=C50),(C49-B49)*D49*C71+(B24-C49)*C71*D50,IF(AND(B24&gt;C50,B24&lt;=C51),C49*C71*D49+(C50-C49)*C71*D50+(B24 -C50)*C71*D51,IF(AND(B24&gt;C51,B24&lt;=C52),C49*C71*D49+(C50-C49)*C71*D50+(C51-C50)*C71*D51+(B24 -C51)*C71*D52,IF(AND(B24&gt;C52,B24&lt;=C53),C49*C71*D49+(C50-C49)*C71*D50+(C51-C50)*C71*D51+(C52-C51)*C71*D52+(B24 -C52)*C71*D53,IF(AND(B24&gt;C53,B24&lt;=C54),C49*C71*D49+(C50-C49)*C71*D50+(C51-C50)*C71*D51+(C52-C51)*C71*D52+(C53-C52)*C71*D53+(B24 -C53)*C71*D54,IF(AND(B24&gt;C54,B24&lt;=C55),C49*C71*D49+(C50-C49)*C71*D50+(C51-C50)*C71*D51+(C52-C51)*C71*D52+(C53-C52)*C71*D53+(C54-C53)*C71*D54+(B24-C54)*C71*D55,IF(AND(B24&gt;C55,B24&lt;=C56),C49*C71*D49+(C50-C49)*C71*D50+(C51-C50)*C71*D51+(C52-C51)*C71*D52+(C53-C52)*C71*D53+(C54-C53)*C71*D54+(C53-C54)*C71*D55+(B24-C55)*C71*D56,0)))))))),0.5)</f>
        <v>17.5</v>
      </c>
      <c r="E24" s="35">
        <f>MROUND(C24-C8,0.5)</f>
        <v>15</v>
      </c>
      <c r="F24" s="35">
        <f>MROUND(C24-C9,0.5)</f>
        <v>14.5</v>
      </c>
      <c r="G24" s="35">
        <f>MROUND(C24-C10,0.5)</f>
        <v>13.5</v>
      </c>
      <c r="H24" s="35">
        <f>MROUND(C24-C11,0.5)</f>
        <v>11.5</v>
      </c>
      <c r="I24" s="35">
        <f>MROUND(C24-C12,0.5)</f>
        <v>10.5</v>
      </c>
      <c r="J24" s="35">
        <f>MROUND(C24-C13,0.5)</f>
        <v>10</v>
      </c>
      <c r="K24" s="35">
        <f>MROUND(C24-C14,0.5)</f>
        <v>9</v>
      </c>
      <c r="L24" s="35">
        <f>MROUND(C24-C15,0.5)</f>
        <v>7</v>
      </c>
      <c r="M24" s="35">
        <f>MROUND(C24-C16,0.5)</f>
        <v>6</v>
      </c>
      <c r="N24" s="35">
        <f>MROUND(C24-C17,0.5)</f>
        <v>5.5</v>
      </c>
      <c r="O24" s="35">
        <f>MROUND(C24-C18,0.5)</f>
        <v>4.5</v>
      </c>
      <c r="P24" s="35">
        <f>MROUND(C24-C19,0.5)</f>
        <v>3.5</v>
      </c>
      <c r="Q24" s="35">
        <f>MROUND(C24-C20,0.5)</f>
        <v>2</v>
      </c>
      <c r="R24" s="35">
        <f>MROUND(C24-C21,0.5)</f>
        <v>1.5</v>
      </c>
      <c r="S24" s="35">
        <f>MROUND(C24-C22,0.5)</f>
        <v>1</v>
      </c>
      <c r="T24" s="35">
        <f>IF(MROUND(C24-C23,0.5)=0,0.5,MROUND(C24-C23,0.5))</f>
        <v>0.5</v>
      </c>
      <c r="U24" s="36"/>
      <c r="V24" s="42">
        <f>U25</f>
        <v>0.5</v>
      </c>
    </row>
    <row r="25" spans="1:22" ht="16.8" thickBot="1" x14ac:dyDescent="0.35">
      <c r="A25" s="12" t="s">
        <v>45</v>
      </c>
      <c r="B25" s="13">
        <v>71</v>
      </c>
      <c r="C25" s="53">
        <f>IF(B25&lt;=C49,B25*C71*D49,IF(AND(B25&gt;C49,B25&lt;=C50),(C49-B49)*D49*C71+(B25-C49)*C71*D50,IF(AND(B25&gt;C50,B25&lt;=C51),C49*C71*D49+(C50-C49)*C71*D50+(B25 -C50)*C71*D51,IF(AND(B25&gt;C51,B25&lt;=C52),C49*C71*D49+(C50-C49)*C71*D50+(C51-C50)*C71*D51+(B25 -C51)*C71*D52,IF(AND(B25&gt;C52,B25&lt;=C53),C49*C71*D49+(C50-C49)*C71*D50+(C51-C50)*C71*D51+(C52-C51)*C71*D52+(B25 -C52)*C71*D53,IF(AND(B25&gt;C53,B25&lt;=C54),C49*C71*D49+(C50-C49)*C71*D50+(C51-C50)*C71*D51+(C52-C51)*C71*D52+(C53-C52)*C71*D53+(B25 -C53)*C71*D54,IF(AND(B25&gt;C54,B25&lt;=C55),C49*C71*D49+(C50-C49)*C71*D50+(C51-C50)*C71*D51+(C52-C51)*C71*D52+(C53-C52)*C71*D53+(C54-C53)*C71*D54+(B25-C54)*C71*D55,IF(AND(B25&gt;C55,B25&lt;=C56),C49*C71*D49+(C50-C49)*C71*D50+(C51-C50)*C71*D51+(C52-C51)*C71*D52+(C53-C52)*C71*D53+(C54-C53)*C71*D54+(C53-C54)*C71*D55+(B25-C55)*C71*D56,0))))))))</f>
        <v>18.2</v>
      </c>
      <c r="D25" s="43">
        <f>MROUND(IF(B25&lt;=C49,B25*C71*D49,IF(AND(B25&gt;C49,B25&lt;=C50),(C49-B49)*D49*C71+(B25-C49)*C71*D50,IF(AND(B25&gt;C50,B25&lt;=C51),C49*C71*D49+(C50-C49)*C71*D50+(B25 -C50)*C71*D51,IF(AND(B25&gt;C51,B25&lt;=C52),C49*C71*D49+(C50-C49)*C71*D50+(C51-C50)*C71*D51+(B25 -C51)*C71*D52,IF(AND(B25&gt;C52,B25&lt;=C53),C49*C71*D49+(C50-C49)*C71*D50+(C51-C50)*C71*D51+(C52-C51)*C71*D52+(B25 -C52)*C71*D53,IF(AND(B25&gt;C53,B25&lt;=C54),C49*C71*D49+(C50-C49)*C71*D50+(C51-C50)*C71*D51+(C52-C51)*C71*D52+(C53-C52)*C71*D53+(B25 -C53)*C71*D54,IF(AND(B25&gt;C54,B25&lt;=C55),C49*C71*D49+(C50-C49)*C71*D50+(C51-C50)*C71*D51+(C52-C51)*C71*D52+(C53-C52)*C71*D53+(C54-C53)*C71*D54+(B25-C54)*C71*D55,IF(AND(B25&gt;C55,B25&lt;=C56),C49*C71*D49+(C50-C49)*C71*D50+(C51-C50)*C71*D51+(C52-C51)*C71*D52+(C53-C52)*C71*D53+(C54-C53)*C71*D54+(C53-C54)*C71*D55+(B25-C55)*C71*D56,0)))))))),0.5)</f>
        <v>18</v>
      </c>
      <c r="E25" s="43">
        <f>MROUND(C25-C8,0.5)</f>
        <v>15.5</v>
      </c>
      <c r="F25" s="43">
        <f>MROUND(C25-C9,0.5)</f>
        <v>15</v>
      </c>
      <c r="G25" s="44">
        <f>MROUND(C25-C10,0.5)</f>
        <v>14.5</v>
      </c>
      <c r="H25" s="44">
        <f>MROUND(C25-C11,0.5)</f>
        <v>12</v>
      </c>
      <c r="I25" s="43">
        <f>MROUND(C25-C12,0.5)</f>
        <v>11</v>
      </c>
      <c r="J25" s="43">
        <f>MROUND(C25-C13,0.5)</f>
        <v>10.5</v>
      </c>
      <c r="K25" s="43">
        <f>MROUND(C25-C14,0.5)</f>
        <v>9.5</v>
      </c>
      <c r="L25" s="43">
        <f>MROUND(C25-C15,0.5)</f>
        <v>7.5</v>
      </c>
      <c r="M25" s="43">
        <f>MROUND(C25-C16,0.5)</f>
        <v>6.5</v>
      </c>
      <c r="N25" s="43">
        <f>MROUND(C25-C17,0.5)</f>
        <v>6</v>
      </c>
      <c r="O25" s="43">
        <f>MROUND(C25-C18,0.5)</f>
        <v>5</v>
      </c>
      <c r="P25" s="43">
        <f>MROUND(C25-C19,0.5)</f>
        <v>4</v>
      </c>
      <c r="Q25" s="43">
        <f>MROUND(C25-C20,0.5)</f>
        <v>2.5</v>
      </c>
      <c r="R25" s="43">
        <f>MROUND(C25-C21,0.5)</f>
        <v>2</v>
      </c>
      <c r="S25" s="43">
        <f>MROUND(C25-C22,0.5)</f>
        <v>1.5</v>
      </c>
      <c r="T25" s="43">
        <f>MROUND(C25-C23,0.5)</f>
        <v>1</v>
      </c>
      <c r="U25" s="43">
        <f>IF(MROUND(C25-C24,0.5)=0,0.5,MROUND(C25-C24,0.5))</f>
        <v>0.5</v>
      </c>
      <c r="V25" s="45"/>
    </row>
    <row r="26" spans="1:22" ht="16.2" hidden="1" x14ac:dyDescent="0.3">
      <c r="A26" s="24"/>
      <c r="B26" s="25"/>
      <c r="C26" s="25"/>
      <c r="D26" s="25"/>
      <c r="E26" s="25"/>
      <c r="F26" s="25"/>
      <c r="G26" s="25"/>
      <c r="H26" s="25"/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2" ht="16.2" hidden="1" x14ac:dyDescent="0.3">
      <c r="A27" s="24"/>
      <c r="B27" s="25"/>
      <c r="C27" s="25"/>
      <c r="D27" s="25"/>
      <c r="E27" s="25"/>
      <c r="F27" s="25"/>
      <c r="G27" s="25"/>
      <c r="H27" s="25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2" ht="2.25" hidden="1" customHeight="1" x14ac:dyDescent="0.3">
      <c r="A28" s="24"/>
      <c r="B28" s="25"/>
      <c r="C28" s="25"/>
      <c r="D28" s="25"/>
      <c r="E28" s="25"/>
      <c r="F28" s="25"/>
      <c r="G28" s="25"/>
      <c r="H28" s="25"/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2" ht="16.2" hidden="1" x14ac:dyDescent="0.3">
      <c r="A29" s="24"/>
      <c r="B29" s="25"/>
      <c r="C29" s="25"/>
      <c r="D29" s="25"/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2" ht="16.2" hidden="1" x14ac:dyDescent="0.3">
      <c r="A30" s="24"/>
      <c r="B30" s="25"/>
      <c r="C30" s="25"/>
      <c r="D30" s="25"/>
      <c r="E30" s="25"/>
      <c r="F30" s="25"/>
      <c r="G30" s="25"/>
      <c r="H30" s="25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2" ht="16.2" hidden="1" x14ac:dyDescent="0.3">
      <c r="A31" s="24"/>
      <c r="B31" s="25"/>
      <c r="C31" s="25"/>
      <c r="D31" s="25"/>
      <c r="E31" s="25"/>
      <c r="F31" s="25"/>
      <c r="G31" s="25"/>
      <c r="H31" s="25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2" ht="16.2" hidden="1" x14ac:dyDescent="0.3">
      <c r="A32" s="24"/>
      <c r="B32" s="25"/>
      <c r="C32" s="25"/>
      <c r="D32" s="25"/>
      <c r="E32" s="25"/>
      <c r="F32" s="25"/>
      <c r="G32" s="25"/>
      <c r="H32" s="25"/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 ht="16.2" hidden="1" x14ac:dyDescent="0.3">
      <c r="A33" s="24"/>
      <c r="B33" s="25"/>
      <c r="C33" s="25"/>
      <c r="D33" s="25"/>
      <c r="E33" s="25"/>
      <c r="F33" s="25"/>
      <c r="G33" s="25"/>
      <c r="H33" s="25"/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 ht="16.2" hidden="1" x14ac:dyDescent="0.3">
      <c r="A34" s="24"/>
      <c r="B34" s="25"/>
      <c r="C34" s="25"/>
      <c r="D34" s="25"/>
      <c r="E34" s="25"/>
      <c r="F34" s="25"/>
      <c r="G34" s="25"/>
      <c r="H34" s="25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6.2" hidden="1" x14ac:dyDescent="0.3">
      <c r="A35" s="24"/>
      <c r="B35" s="25"/>
      <c r="C35" s="25"/>
      <c r="D35" s="25"/>
      <c r="E35" s="25"/>
      <c r="F35" s="25"/>
      <c r="G35" s="25"/>
      <c r="H35" s="25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ht="16.2" hidden="1" x14ac:dyDescent="0.3">
      <c r="A36" s="24"/>
      <c r="B36" s="25"/>
      <c r="C36" s="25"/>
      <c r="D36" s="25"/>
      <c r="E36" s="25"/>
      <c r="F36" s="25"/>
      <c r="G36" s="25"/>
      <c r="H36" s="25"/>
      <c r="I36" s="25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ht="16.2" hidden="1" x14ac:dyDescent="0.3">
      <c r="A37" s="24"/>
      <c r="B37" s="25"/>
      <c r="C37" s="25"/>
      <c r="D37" s="25"/>
      <c r="E37" s="25"/>
      <c r="F37" s="25"/>
      <c r="G37" s="25"/>
      <c r="H37" s="25"/>
      <c r="I37" s="25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ht="16.2" hidden="1" x14ac:dyDescent="0.3">
      <c r="A38" s="24"/>
      <c r="B38" s="25"/>
      <c r="C38" s="25"/>
      <c r="D38" s="25"/>
      <c r="E38" s="25"/>
      <c r="F38" s="25"/>
      <c r="G38" s="25"/>
      <c r="H38" s="25"/>
      <c r="I38" s="25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:21" ht="16.2" hidden="1" x14ac:dyDescent="0.3">
      <c r="A39" s="24"/>
      <c r="B39" s="25"/>
      <c r="C39" s="25"/>
      <c r="D39" s="25"/>
      <c r="E39" s="25"/>
      <c r="F39" s="25"/>
      <c r="G39" s="25"/>
      <c r="H39" s="25"/>
      <c r="I39" s="25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1:21" ht="16.2" hidden="1" x14ac:dyDescent="0.3">
      <c r="A40" s="24"/>
      <c r="B40" s="25"/>
      <c r="C40" s="25"/>
      <c r="D40" s="25"/>
      <c r="E40" s="25"/>
      <c r="F40" s="25"/>
      <c r="G40" s="25"/>
      <c r="H40" s="25"/>
      <c r="I40" s="25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ht="16.2" hidden="1" x14ac:dyDescent="0.3">
      <c r="A41" s="24"/>
      <c r="B41" s="25"/>
      <c r="C41" s="25"/>
      <c r="D41" s="25"/>
      <c r="E41" s="25"/>
      <c r="F41" s="25"/>
      <c r="G41" s="25"/>
      <c r="H41" s="25"/>
      <c r="I41" s="25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:21" ht="16.2" hidden="1" x14ac:dyDescent="0.3">
      <c r="A42" s="24"/>
      <c r="B42" s="25"/>
      <c r="C42" s="25"/>
      <c r="D42" s="25"/>
      <c r="E42" s="25"/>
      <c r="F42" s="25"/>
      <c r="G42" s="25"/>
      <c r="H42" s="25"/>
      <c r="I42" s="25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ht="16.2" hidden="1" x14ac:dyDescent="0.3">
      <c r="A43" s="24"/>
      <c r="B43" s="25"/>
      <c r="C43" s="25"/>
      <c r="D43" s="25"/>
      <c r="E43" s="25"/>
      <c r="F43" s="25"/>
      <c r="G43" s="25"/>
      <c r="H43" s="25"/>
      <c r="I43" s="25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6.2" hidden="1" x14ac:dyDescent="0.3">
      <c r="A44" s="24"/>
      <c r="B44" s="25"/>
      <c r="C44" s="25"/>
      <c r="D44" s="25"/>
      <c r="E44" s="25"/>
      <c r="F44" s="25"/>
      <c r="G44" s="25"/>
      <c r="H44" s="25"/>
      <c r="I44" s="25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</row>
    <row r="45" spans="1:21" ht="16.2" hidden="1" x14ac:dyDescent="0.3">
      <c r="A45" s="24"/>
      <c r="B45" s="25"/>
      <c r="C45" s="25"/>
      <c r="D45" s="25"/>
      <c r="E45" s="25"/>
      <c r="F45" s="25"/>
      <c r="G45" s="25"/>
      <c r="H45" s="25"/>
      <c r="I45" s="25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</row>
    <row r="46" spans="1:21" ht="16.2" hidden="1" x14ac:dyDescent="0.3">
      <c r="A46" s="24"/>
      <c r="B46" s="25"/>
      <c r="C46" s="25"/>
      <c r="D46" s="25"/>
      <c r="E46" s="25"/>
      <c r="F46" s="25"/>
      <c r="G46" s="25"/>
      <c r="H46" s="25"/>
      <c r="I46" s="25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1:21" ht="16.8" thickBot="1" x14ac:dyDescent="0.35">
      <c r="A47" s="24"/>
      <c r="B47" s="25"/>
      <c r="C47" s="25"/>
      <c r="D47" s="25"/>
      <c r="E47" s="25"/>
      <c r="F47" s="25"/>
      <c r="G47" s="25"/>
      <c r="H47" s="25"/>
      <c r="I47" s="25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</row>
    <row r="48" spans="1:21" ht="46.2" customHeight="1" thickBot="1" x14ac:dyDescent="0.35">
      <c r="A48" s="19" t="s">
        <v>11</v>
      </c>
      <c r="B48" s="19" t="s">
        <v>12</v>
      </c>
      <c r="C48" s="19" t="s">
        <v>5</v>
      </c>
      <c r="D48" s="19" t="s">
        <v>6</v>
      </c>
      <c r="E48" s="6" t="s">
        <v>7</v>
      </c>
      <c r="F48" s="25"/>
      <c r="G48" s="25"/>
      <c r="H48" s="25"/>
      <c r="I48" s="25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</row>
    <row r="49" spans="1:21" ht="16.8" thickBot="1" x14ac:dyDescent="0.35">
      <c r="A49" s="20">
        <v>1</v>
      </c>
      <c r="B49" s="21">
        <v>0</v>
      </c>
      <c r="C49" s="21">
        <v>20</v>
      </c>
      <c r="D49" s="21">
        <v>1.2</v>
      </c>
      <c r="E49" s="34">
        <v>0.3</v>
      </c>
      <c r="F49" s="25"/>
      <c r="G49" s="25"/>
      <c r="H49" s="25"/>
      <c r="I49" s="25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  <row r="50" spans="1:21" ht="16.8" thickBot="1" x14ac:dyDescent="0.35">
      <c r="A50" s="20">
        <v>2</v>
      </c>
      <c r="B50" s="21">
        <v>20.010000000000002</v>
      </c>
      <c r="C50" s="21">
        <v>40</v>
      </c>
      <c r="D50" s="21">
        <v>1</v>
      </c>
      <c r="E50" s="21">
        <v>0.25</v>
      </c>
      <c r="F50" s="25"/>
      <c r="G50" s="25"/>
      <c r="H50" s="25"/>
      <c r="I50" s="25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</row>
    <row r="51" spans="1:21" ht="16.8" thickBot="1" x14ac:dyDescent="0.35">
      <c r="A51" s="20">
        <v>3</v>
      </c>
      <c r="B51" s="21">
        <v>40.01</v>
      </c>
      <c r="C51" s="21">
        <v>60</v>
      </c>
      <c r="D51" s="21">
        <v>1</v>
      </c>
      <c r="E51" s="21">
        <v>0.25</v>
      </c>
      <c r="F51" s="25"/>
      <c r="G51" s="25"/>
      <c r="H51" s="25"/>
      <c r="I51" s="25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</row>
    <row r="52" spans="1:21" ht="16.8" thickBot="1" x14ac:dyDescent="0.35">
      <c r="A52" s="20">
        <v>4</v>
      </c>
      <c r="B52" s="21">
        <v>60.01</v>
      </c>
      <c r="C52" s="21">
        <v>71</v>
      </c>
      <c r="D52" s="21">
        <v>0.8</v>
      </c>
      <c r="E52" s="34">
        <v>0.2</v>
      </c>
      <c r="F52" s="25"/>
      <c r="G52" s="25"/>
      <c r="H52" s="25"/>
      <c r="I52" s="25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</row>
    <row r="53" spans="1:21" ht="0.75" customHeight="1" x14ac:dyDescent="0.3">
      <c r="A53" s="27"/>
      <c r="B53" s="25"/>
      <c r="C53" s="25"/>
      <c r="D53" s="25"/>
      <c r="E53" s="25"/>
      <c r="F53" s="25"/>
      <c r="G53" s="25"/>
      <c r="H53" s="25"/>
      <c r="I53" s="25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</row>
    <row r="54" spans="1:21" ht="13.5" hidden="1" customHeight="1" x14ac:dyDescent="0.3">
      <c r="A54" s="27"/>
      <c r="B54" s="25"/>
      <c r="C54" s="25"/>
      <c r="D54" s="25"/>
      <c r="E54" s="25"/>
      <c r="F54" s="25"/>
      <c r="G54" s="25"/>
      <c r="H54" s="25"/>
      <c r="I54" s="25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1:21" ht="16.2" hidden="1" x14ac:dyDescent="0.3">
      <c r="A55" s="27"/>
      <c r="B55" s="25"/>
      <c r="C55" s="25"/>
      <c r="D55" s="25"/>
      <c r="E55" s="25"/>
      <c r="F55" s="25"/>
      <c r="G55" s="25"/>
      <c r="H55" s="25"/>
      <c r="I55" s="25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</row>
    <row r="56" spans="1:21" ht="16.2" hidden="1" x14ac:dyDescent="0.3">
      <c r="A56" s="27"/>
      <c r="B56" s="25"/>
      <c r="C56" s="25"/>
      <c r="D56" s="25"/>
      <c r="E56" s="25"/>
      <c r="F56" s="25"/>
      <c r="G56" s="25"/>
      <c r="H56" s="25"/>
      <c r="I56" s="25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</row>
    <row r="57" spans="1:21" ht="16.2" hidden="1" x14ac:dyDescent="0.3">
      <c r="A57" s="27"/>
      <c r="B57" s="25"/>
      <c r="C57" s="25"/>
      <c r="D57" s="25"/>
      <c r="E57" s="25"/>
      <c r="F57" s="25"/>
      <c r="G57" s="25"/>
      <c r="H57" s="25"/>
      <c r="I57" s="25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</row>
    <row r="58" spans="1:21" ht="16.2" hidden="1" x14ac:dyDescent="0.3">
      <c r="A58" s="27"/>
      <c r="B58" s="25"/>
      <c r="C58" s="25"/>
      <c r="D58" s="25"/>
      <c r="E58" s="25"/>
      <c r="F58" s="25"/>
      <c r="G58" s="25"/>
      <c r="H58" s="25"/>
      <c r="I58" s="25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1:21" ht="16.2" hidden="1" x14ac:dyDescent="0.3">
      <c r="A59" s="27"/>
      <c r="B59" s="25"/>
      <c r="C59" s="25"/>
      <c r="D59" s="25"/>
      <c r="E59" s="25"/>
      <c r="F59" s="25"/>
      <c r="G59" s="25"/>
      <c r="H59" s="25"/>
      <c r="I59" s="25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</row>
    <row r="60" spans="1:21" ht="16.2" hidden="1" x14ac:dyDescent="0.3">
      <c r="A60" s="27"/>
      <c r="B60" s="25"/>
      <c r="C60" s="25"/>
      <c r="D60" s="25"/>
      <c r="E60" s="25"/>
      <c r="F60" s="25"/>
      <c r="G60" s="25"/>
      <c r="H60" s="25"/>
      <c r="I60" s="25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</row>
    <row r="61" spans="1:21" ht="16.2" hidden="1" x14ac:dyDescent="0.3">
      <c r="A61" s="27"/>
      <c r="B61" s="25"/>
      <c r="C61" s="25"/>
      <c r="D61" s="25"/>
      <c r="E61" s="25"/>
      <c r="F61" s="25"/>
      <c r="G61" s="25"/>
      <c r="H61" s="25"/>
      <c r="I61" s="25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</row>
    <row r="62" spans="1:21" ht="16.2" hidden="1" x14ac:dyDescent="0.3">
      <c r="A62" s="27"/>
      <c r="B62" s="25"/>
      <c r="C62" s="25"/>
      <c r="D62" s="25"/>
      <c r="E62" s="25"/>
      <c r="F62" s="25"/>
      <c r="G62" s="25"/>
      <c r="H62" s="25"/>
      <c r="I62" s="25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</row>
    <row r="63" spans="1:21" ht="16.2" hidden="1" x14ac:dyDescent="0.3">
      <c r="A63" s="27"/>
      <c r="B63" s="25"/>
      <c r="C63" s="25"/>
      <c r="D63" s="25"/>
      <c r="E63" s="25"/>
      <c r="F63" s="25"/>
      <c r="G63" s="25"/>
      <c r="H63" s="25"/>
      <c r="I63" s="25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</row>
    <row r="64" spans="1:21" ht="16.2" hidden="1" x14ac:dyDescent="0.3">
      <c r="A64" s="27"/>
      <c r="B64" s="25"/>
      <c r="C64" s="25"/>
      <c r="D64" s="25"/>
      <c r="E64" s="25"/>
      <c r="F64" s="25"/>
      <c r="G64" s="25"/>
      <c r="H64" s="25"/>
      <c r="I64" s="25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</row>
    <row r="65" spans="1:21" ht="16.2" hidden="1" x14ac:dyDescent="0.3">
      <c r="A65" s="27"/>
      <c r="B65" s="25"/>
      <c r="C65" s="25"/>
      <c r="D65" s="25"/>
      <c r="E65" s="25"/>
      <c r="F65" s="25"/>
      <c r="G65" s="25"/>
      <c r="H65" s="25"/>
      <c r="I65" s="25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</row>
    <row r="66" spans="1:21" ht="16.2" hidden="1" x14ac:dyDescent="0.3">
      <c r="A66" s="27"/>
      <c r="B66" s="25"/>
      <c r="C66" s="25"/>
      <c r="D66" s="25"/>
      <c r="E66" s="25"/>
      <c r="F66" s="25"/>
      <c r="G66" s="25"/>
      <c r="H66" s="25"/>
      <c r="I66" s="25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</row>
    <row r="67" spans="1:21" ht="16.2" hidden="1" x14ac:dyDescent="0.3">
      <c r="A67" s="27"/>
      <c r="B67" s="25"/>
      <c r="C67" s="25"/>
      <c r="D67" s="25"/>
      <c r="E67" s="25"/>
      <c r="F67" s="25"/>
      <c r="G67" s="25"/>
      <c r="H67" s="25"/>
      <c r="I67" s="25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</row>
    <row r="68" spans="1:21" ht="16.2" x14ac:dyDescent="0.3">
      <c r="A68" s="27"/>
      <c r="B68" s="25"/>
      <c r="C68" s="25"/>
      <c r="D68" s="25"/>
      <c r="E68" s="25"/>
      <c r="F68" s="25"/>
      <c r="G68" s="25"/>
      <c r="H68" s="25"/>
      <c r="I68" s="25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</row>
    <row r="69" spans="1:21" ht="16.2" x14ac:dyDescent="0.4">
      <c r="A69" s="27" t="s">
        <v>37</v>
      </c>
      <c r="B69" s="25"/>
      <c r="C69" s="55">
        <v>0.21</v>
      </c>
      <c r="D69" s="28" t="s">
        <v>8</v>
      </c>
      <c r="E69" s="25"/>
      <c r="F69" s="25"/>
      <c r="G69" s="25"/>
      <c r="H69" s="25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</row>
    <row r="70" spans="1:21" ht="16.2" x14ac:dyDescent="0.4">
      <c r="A70" s="27" t="s">
        <v>9</v>
      </c>
      <c r="B70" s="25"/>
      <c r="C70" s="29">
        <f>ROUND(C69*0.19,2)</f>
        <v>0.04</v>
      </c>
      <c r="D70" s="28" t="s">
        <v>8</v>
      </c>
      <c r="E70" s="25"/>
      <c r="F70" s="25"/>
      <c r="G70" s="25"/>
      <c r="H70" s="25"/>
      <c r="I70" s="25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</row>
    <row r="71" spans="1:21" ht="16.2" x14ac:dyDescent="0.4">
      <c r="A71" s="27" t="s">
        <v>10</v>
      </c>
      <c r="B71" s="25"/>
      <c r="C71" s="29">
        <f>C69+C70</f>
        <v>0.25</v>
      </c>
      <c r="D71" s="28" t="s">
        <v>8</v>
      </c>
      <c r="E71" s="25"/>
      <c r="F71" s="25"/>
      <c r="G71" s="25"/>
      <c r="H71" s="25"/>
      <c r="I71" s="25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</row>
    <row r="72" spans="1:21" x14ac:dyDescent="0.3">
      <c r="A72" s="25"/>
      <c r="B72" s="25"/>
      <c r="C72" s="25"/>
      <c r="D72" s="25"/>
      <c r="E72" s="25"/>
      <c r="F72" s="25"/>
      <c r="G72" s="25"/>
      <c r="H72" s="25"/>
      <c r="I72" s="25"/>
      <c r="J72" s="62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</row>
    <row r="73" spans="1:21" x14ac:dyDescent="0.3">
      <c r="A73" s="26"/>
      <c r="B73" s="26"/>
      <c r="C73" s="26"/>
      <c r="D73" s="26"/>
      <c r="E73" s="26"/>
      <c r="F73" s="26"/>
      <c r="G73" s="26"/>
      <c r="H73" s="26"/>
      <c r="I73" s="26"/>
      <c r="J73" s="62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</row>
    <row r="74" spans="1:21" x14ac:dyDescent="0.3">
      <c r="A74" s="26"/>
      <c r="B74" s="26"/>
      <c r="C74" s="26"/>
      <c r="D74" s="26"/>
      <c r="E74" s="26"/>
      <c r="F74" s="26"/>
      <c r="G74" s="26"/>
      <c r="H74" s="26"/>
      <c r="I74" s="26"/>
      <c r="J74" s="62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</row>
    <row r="75" spans="1:21" x14ac:dyDescent="0.3">
      <c r="A75" s="26"/>
      <c r="B75" s="26"/>
      <c r="C75" s="26"/>
      <c r="D75" s="26"/>
      <c r="E75" s="26"/>
      <c r="F75" s="26"/>
      <c r="G75" s="26"/>
      <c r="H75" s="26"/>
      <c r="I75" s="26"/>
      <c r="J75" s="62">
        <v>6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</sheetData>
  <mergeCells count="2">
    <mergeCell ref="A5:V5"/>
    <mergeCell ref="A1:V1"/>
  </mergeCells>
  <pageMargins left="0.11811023622047245" right="0" top="0.15748031496062992" bottom="0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T052</vt:lpstr>
      <vt:lpstr>T053</vt:lpstr>
      <vt:lpstr>T054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Ioan Iusan</cp:lastModifiedBy>
  <cp:lastPrinted>2023-12-18T10:19:24Z</cp:lastPrinted>
  <dcterms:created xsi:type="dcterms:W3CDTF">2015-06-05T18:17:20Z</dcterms:created>
  <dcterms:modified xsi:type="dcterms:W3CDTF">2023-12-18T10:19:32Z</dcterms:modified>
</cp:coreProperties>
</file>