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\\fileservervr\Consiliul 17\SEDINTE_2023\23_sedinta_ordinara_21_decembrie_2023\hotarari_218_\"/>
    </mc:Choice>
  </mc:AlternateContent>
  <xr:revisionPtr revIDLastSave="0" documentId="13_ncr:1_{19D1B239-5CA3-4F9B-AD14-1A2FB0CB05E9}" xr6:coauthVersionLast="47" xr6:coauthVersionMax="47" xr10:uidLastSave="{00000000-0000-0000-0000-000000000000}"/>
  <bookViews>
    <workbookView xWindow="-108" yWindow="-108" windowWidth="30936" windowHeight="16896" activeTab="6" xr2:uid="{00000000-000D-0000-FFFF-FFFF00000000}"/>
  </bookViews>
  <sheets>
    <sheet name="T062" sheetId="1" r:id="rId1"/>
    <sheet name="T063" sheetId="6" r:id="rId2"/>
    <sheet name="T064" sheetId="7" r:id="rId3"/>
    <sheet name="T065" sheetId="8" r:id="rId4"/>
    <sheet name="T066" sheetId="9" r:id="rId5"/>
    <sheet name="T067" sheetId="10" r:id="rId6"/>
    <sheet name="T068" sheetId="11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1" l="1"/>
  <c r="C10" i="11"/>
  <c r="C13" i="1"/>
  <c r="C70" i="11"/>
  <c r="C71" i="11" s="1"/>
  <c r="D9" i="11" s="1"/>
  <c r="F7" i="11" s="1"/>
  <c r="C70" i="10"/>
  <c r="C71" i="10" s="1"/>
  <c r="D10" i="10" s="1"/>
  <c r="G7" i="10" s="1"/>
  <c r="C68" i="9"/>
  <c r="C69" i="9" s="1"/>
  <c r="C13" i="9" s="1"/>
  <c r="C70" i="8"/>
  <c r="C71" i="8" s="1"/>
  <c r="C9" i="8" s="1"/>
  <c r="C23" i="7"/>
  <c r="C24" i="7" s="1"/>
  <c r="D12" i="7" s="1"/>
  <c r="I7" i="7" s="1"/>
  <c r="C68" i="6"/>
  <c r="C69" i="6" s="1"/>
  <c r="D11" i="6" s="1"/>
  <c r="H7" i="6" s="1"/>
  <c r="C36" i="1"/>
  <c r="C37" i="1" s="1"/>
  <c r="D11" i="1" s="1"/>
  <c r="H7" i="1" s="1"/>
  <c r="D10" i="9" l="1"/>
  <c r="G7" i="9" s="1"/>
  <c r="C8" i="9"/>
  <c r="D11" i="9"/>
  <c r="H7" i="9" s="1"/>
  <c r="D13" i="9"/>
  <c r="J7" i="9" s="1"/>
  <c r="D12" i="9"/>
  <c r="I7" i="9" s="1"/>
  <c r="C11" i="7"/>
  <c r="F11" i="7" s="1"/>
  <c r="H9" i="7" s="1"/>
  <c r="C12" i="7"/>
  <c r="F12" i="7" s="1"/>
  <c r="I9" i="7" s="1"/>
  <c r="C13" i="7"/>
  <c r="H13" i="7" s="1"/>
  <c r="J11" i="7" s="1"/>
  <c r="D15" i="7"/>
  <c r="L7" i="7" s="1"/>
  <c r="D16" i="7"/>
  <c r="M7" i="7" s="1"/>
  <c r="C9" i="7"/>
  <c r="D10" i="7"/>
  <c r="G7" i="7" s="1"/>
  <c r="C9" i="6"/>
  <c r="C9" i="1"/>
  <c r="F13" i="1" s="1"/>
  <c r="J9" i="1" s="1"/>
  <c r="C8" i="1"/>
  <c r="E13" i="1" s="1"/>
  <c r="J8" i="1" s="1"/>
  <c r="D9" i="1"/>
  <c r="F7" i="1" s="1"/>
  <c r="C11" i="1"/>
  <c r="D12" i="1"/>
  <c r="I7" i="1" s="1"/>
  <c r="E13" i="9"/>
  <c r="J8" i="9" s="1"/>
  <c r="E9" i="8"/>
  <c r="F8" i="8" s="1"/>
  <c r="C8" i="6"/>
  <c r="C12" i="6"/>
  <c r="F12" i="6" s="1"/>
  <c r="I9" i="6" s="1"/>
  <c r="D9" i="8"/>
  <c r="F7" i="8" s="1"/>
  <c r="D8" i="1"/>
  <c r="E7" i="1" s="1"/>
  <c r="C12" i="1"/>
  <c r="D8" i="6"/>
  <c r="E7" i="6" s="1"/>
  <c r="D12" i="6"/>
  <c r="I7" i="6" s="1"/>
  <c r="C10" i="7"/>
  <c r="D13" i="7"/>
  <c r="J7" i="7" s="1"/>
  <c r="C16" i="7"/>
  <c r="G16" i="7" s="1"/>
  <c r="M10" i="7" s="1"/>
  <c r="D8" i="9"/>
  <c r="E7" i="9" s="1"/>
  <c r="C10" i="9"/>
  <c r="C12" i="9"/>
  <c r="G12" i="9" s="1"/>
  <c r="I10" i="9" s="1"/>
  <c r="D10" i="11"/>
  <c r="G7" i="11" s="1"/>
  <c r="C13" i="6"/>
  <c r="C8" i="10"/>
  <c r="D9" i="6"/>
  <c r="F7" i="6" s="1"/>
  <c r="G11" i="7"/>
  <c r="H10" i="7" s="1"/>
  <c r="C14" i="7"/>
  <c r="E14" i="7" s="1"/>
  <c r="K8" i="7" s="1"/>
  <c r="C9" i="9"/>
  <c r="C14" i="9"/>
  <c r="D8" i="10"/>
  <c r="E7" i="10" s="1"/>
  <c r="C10" i="1"/>
  <c r="D13" i="1"/>
  <c r="J7" i="1" s="1"/>
  <c r="C10" i="6"/>
  <c r="F10" i="6" s="1"/>
  <c r="G9" i="6" s="1"/>
  <c r="C14" i="6"/>
  <c r="J14" i="6" s="1"/>
  <c r="K13" i="6" s="1"/>
  <c r="C8" i="7"/>
  <c r="E16" i="7" s="1"/>
  <c r="M8" i="7" s="1"/>
  <c r="D11" i="7"/>
  <c r="H7" i="7" s="1"/>
  <c r="D14" i="7"/>
  <c r="K7" i="7" s="1"/>
  <c r="D9" i="9"/>
  <c r="F7" i="9" s="1"/>
  <c r="D14" i="9"/>
  <c r="K7" i="9" s="1"/>
  <c r="C9" i="10"/>
  <c r="E9" i="10" s="1"/>
  <c r="F8" i="10" s="1"/>
  <c r="C8" i="11"/>
  <c r="E10" i="11" s="1"/>
  <c r="G8" i="11" s="1"/>
  <c r="D11" i="11"/>
  <c r="H7" i="11" s="1"/>
  <c r="D13" i="6"/>
  <c r="J7" i="6" s="1"/>
  <c r="D10" i="1"/>
  <c r="G7" i="1" s="1"/>
  <c r="D10" i="6"/>
  <c r="G7" i="6" s="1"/>
  <c r="D14" i="6"/>
  <c r="K7" i="6" s="1"/>
  <c r="D8" i="7"/>
  <c r="E7" i="7" s="1"/>
  <c r="C15" i="7"/>
  <c r="C8" i="8"/>
  <c r="C11" i="9"/>
  <c r="D9" i="10"/>
  <c r="F7" i="10" s="1"/>
  <c r="D8" i="11"/>
  <c r="E7" i="11" s="1"/>
  <c r="C12" i="11"/>
  <c r="C10" i="10"/>
  <c r="F10" i="10" s="1"/>
  <c r="G9" i="10" s="1"/>
  <c r="C9" i="11"/>
  <c r="E9" i="11" s="1"/>
  <c r="F8" i="11" s="1"/>
  <c r="D12" i="11"/>
  <c r="I7" i="11" s="1"/>
  <c r="C11" i="6"/>
  <c r="F11" i="6" s="1"/>
  <c r="H9" i="6" s="1"/>
  <c r="D8" i="8"/>
  <c r="E7" i="8" s="1"/>
  <c r="D9" i="7"/>
  <c r="F7" i="7" s="1"/>
  <c r="E11" i="11"/>
  <c r="H8" i="11" s="1"/>
  <c r="G12" i="11"/>
  <c r="I10" i="11" s="1"/>
  <c r="G11" i="11"/>
  <c r="H10" i="11" s="1"/>
  <c r="E15" i="7"/>
  <c r="L8" i="7" s="1"/>
  <c r="K16" i="7"/>
  <c r="M14" i="7" s="1"/>
  <c r="I13" i="7"/>
  <c r="J12" i="7" s="1"/>
  <c r="E9" i="9" l="1"/>
  <c r="F8" i="9" s="1"/>
  <c r="I15" i="7"/>
  <c r="L12" i="7" s="1"/>
  <c r="G13" i="7"/>
  <c r="J10" i="7" s="1"/>
  <c r="F13" i="7"/>
  <c r="J9" i="7" s="1"/>
  <c r="G14" i="7"/>
  <c r="K10" i="7" s="1"/>
  <c r="I14" i="7"/>
  <c r="K12" i="7" s="1"/>
  <c r="E12" i="7"/>
  <c r="I8" i="7" s="1"/>
  <c r="J16" i="7"/>
  <c r="M13" i="7" s="1"/>
  <c r="E11" i="7"/>
  <c r="H8" i="7" s="1"/>
  <c r="G12" i="7"/>
  <c r="I10" i="7" s="1"/>
  <c r="H12" i="7"/>
  <c r="I11" i="7" s="1"/>
  <c r="F16" i="7"/>
  <c r="M9" i="7" s="1"/>
  <c r="E13" i="7"/>
  <c r="J8" i="7" s="1"/>
  <c r="J14" i="7"/>
  <c r="K13" i="7" s="1"/>
  <c r="F14" i="7"/>
  <c r="K9" i="7" s="1"/>
  <c r="E10" i="7"/>
  <c r="G8" i="7" s="1"/>
  <c r="E9" i="7"/>
  <c r="F8" i="7" s="1"/>
  <c r="H16" i="7"/>
  <c r="M11" i="7" s="1"/>
  <c r="I16" i="7"/>
  <c r="M12" i="7" s="1"/>
  <c r="H14" i="7"/>
  <c r="K11" i="7" s="1"/>
  <c r="F10" i="7"/>
  <c r="G9" i="7" s="1"/>
  <c r="F13" i="6"/>
  <c r="J9" i="6" s="1"/>
  <c r="E10" i="6"/>
  <c r="G8" i="6" s="1"/>
  <c r="G13" i="6"/>
  <c r="J10" i="6" s="1"/>
  <c r="G11" i="6"/>
  <c r="H10" i="6" s="1"/>
  <c r="E14" i="6"/>
  <c r="K8" i="6" s="1"/>
  <c r="I13" i="6"/>
  <c r="J12" i="6" s="1"/>
  <c r="H13" i="6"/>
  <c r="J11" i="6" s="1"/>
  <c r="H12" i="6"/>
  <c r="I11" i="6" s="1"/>
  <c r="G12" i="6"/>
  <c r="I10" i="6" s="1"/>
  <c r="G14" i="6"/>
  <c r="K10" i="6" s="1"/>
  <c r="E11" i="6"/>
  <c r="H8" i="6" s="1"/>
  <c r="E11" i="1"/>
  <c r="H8" i="1" s="1"/>
  <c r="E9" i="1"/>
  <c r="F8" i="1" s="1"/>
  <c r="H12" i="1"/>
  <c r="I11" i="1" s="1"/>
  <c r="H13" i="1"/>
  <c r="J11" i="1" s="1"/>
  <c r="F11" i="1"/>
  <c r="H9" i="1" s="1"/>
  <c r="F10" i="1"/>
  <c r="G9" i="1" s="1"/>
  <c r="E10" i="1"/>
  <c r="G8" i="1" s="1"/>
  <c r="F12" i="1"/>
  <c r="I9" i="1" s="1"/>
  <c r="G12" i="1"/>
  <c r="I10" i="1" s="1"/>
  <c r="G13" i="1"/>
  <c r="J10" i="1" s="1"/>
  <c r="E12" i="1"/>
  <c r="I8" i="1" s="1"/>
  <c r="G11" i="9"/>
  <c r="H10" i="9" s="1"/>
  <c r="E11" i="9"/>
  <c r="H8" i="9" s="1"/>
  <c r="F11" i="9"/>
  <c r="H9" i="9" s="1"/>
  <c r="H14" i="9"/>
  <c r="K11" i="9" s="1"/>
  <c r="I14" i="9"/>
  <c r="K12" i="9" s="1"/>
  <c r="F14" i="9"/>
  <c r="K9" i="9" s="1"/>
  <c r="E14" i="9"/>
  <c r="K8" i="9" s="1"/>
  <c r="J14" i="9"/>
  <c r="K13" i="9" s="1"/>
  <c r="F11" i="11"/>
  <c r="H9" i="11" s="1"/>
  <c r="H14" i="6"/>
  <c r="K11" i="6" s="1"/>
  <c r="E10" i="10"/>
  <c r="G8" i="10" s="1"/>
  <c r="I14" i="6"/>
  <c r="K12" i="6" s="1"/>
  <c r="H15" i="7"/>
  <c r="L11" i="7" s="1"/>
  <c r="F15" i="7"/>
  <c r="L9" i="7" s="1"/>
  <c r="J15" i="7"/>
  <c r="L13" i="7" s="1"/>
  <c r="E9" i="6"/>
  <c r="F8" i="6" s="1"/>
  <c r="H12" i="9"/>
  <c r="I11" i="9" s="1"/>
  <c r="F12" i="9"/>
  <c r="I9" i="9" s="1"/>
  <c r="E12" i="9"/>
  <c r="I8" i="9" s="1"/>
  <c r="G11" i="1"/>
  <c r="H10" i="1" s="1"/>
  <c r="F13" i="9"/>
  <c r="J9" i="9" s="1"/>
  <c r="E13" i="6"/>
  <c r="J8" i="6" s="1"/>
  <c r="F12" i="11"/>
  <c r="I9" i="11" s="1"/>
  <c r="H12" i="11"/>
  <c r="I11" i="11" s="1"/>
  <c r="E12" i="11"/>
  <c r="I8" i="11" s="1"/>
  <c r="I13" i="1"/>
  <c r="J12" i="1" s="1"/>
  <c r="I13" i="9"/>
  <c r="J12" i="9" s="1"/>
  <c r="L16" i="7"/>
  <c r="M15" i="7" s="1"/>
  <c r="E12" i="6"/>
  <c r="I8" i="6" s="1"/>
  <c r="K15" i="7"/>
  <c r="L14" i="7" s="1"/>
  <c r="G14" i="9"/>
  <c r="K10" i="9" s="1"/>
  <c r="F10" i="11"/>
  <c r="G9" i="11" s="1"/>
  <c r="F10" i="9"/>
  <c r="G9" i="9" s="1"/>
  <c r="E10" i="9"/>
  <c r="G8" i="9" s="1"/>
  <c r="F14" i="6"/>
  <c r="K9" i="6" s="1"/>
  <c r="G15" i="7"/>
  <c r="L10" i="7" s="1"/>
  <c r="G13" i="9"/>
  <c r="J10" i="9" s="1"/>
  <c r="H13" i="9"/>
  <c r="J11" i="9" s="1"/>
</calcChain>
</file>

<file path=xl/sharedStrings.xml><?xml version="1.0" encoding="utf-8"?>
<sst xmlns="http://schemas.openxmlformats.org/spreadsheetml/2006/main" count="218" uniqueCount="58">
  <si>
    <t>Bilete de călătorie</t>
  </si>
  <si>
    <t>km</t>
  </si>
  <si>
    <t>Tarif  mediu/km/loc (lei)</t>
  </si>
  <si>
    <t>Zonă kilometrică finala</t>
  </si>
  <si>
    <t>Coeficient alfa</t>
  </si>
  <si>
    <t>Tarif mediu</t>
  </si>
  <si>
    <t>lei/loc/km</t>
  </si>
  <si>
    <t xml:space="preserve">TVA                                                   </t>
  </si>
  <si>
    <t xml:space="preserve">Tarif mediu cu TVA                        </t>
  </si>
  <si>
    <t>Nr.transă de distanță</t>
  </si>
  <si>
    <t>Zonă kilometrică initiala</t>
  </si>
  <si>
    <t>TARIFE DE CĂLĂTORIE PRACTICATE PE TRASEUL T 062</t>
  </si>
  <si>
    <t>Cod Traseu: T062 DEJ – CĂȘEIU – GUGA</t>
  </si>
  <si>
    <t>Ofertant: COSTRANS IMPORT EXPORT S.R.L.</t>
  </si>
  <si>
    <t xml:space="preserve">Tarif mediu pe traseul T062        </t>
  </si>
  <si>
    <t>Urișor</t>
  </si>
  <si>
    <t>Cășeiu</t>
  </si>
  <si>
    <t>Rugășești</t>
  </si>
  <si>
    <t>Guga - ramificație</t>
  </si>
  <si>
    <t>Valea Gugii</t>
  </si>
  <si>
    <t>Guga</t>
  </si>
  <si>
    <t>Dej- Autogara Costrans</t>
  </si>
  <si>
    <t>Dej - Autogara Costrans</t>
  </si>
  <si>
    <t>TARIFE DE CĂLĂTORIE PRACTICATE PE TRASEUL T 063</t>
  </si>
  <si>
    <t>Cod Traseu: T063DEJ – CĂȘEIU – MĂGOAJA</t>
  </si>
  <si>
    <t xml:space="preserve">Tarif mediu pe traseul T063        </t>
  </si>
  <si>
    <t>Chiuești</t>
  </si>
  <si>
    <t>Măgoaja</t>
  </si>
  <si>
    <t>Sălătruc- intersecție Leurda</t>
  </si>
  <si>
    <t>Sălătruc - intersecție Leurda</t>
  </si>
  <si>
    <t>Chiuiești</t>
  </si>
  <si>
    <t>TARIFE DE CĂLĂTORIE PRACTICATE PE TRASEUL T 064</t>
  </si>
  <si>
    <t>Cod Traseu: T064 DEJ – CĂȘEIU – STRÂMBU</t>
  </si>
  <si>
    <t>Valea lui Opriș - ramificație</t>
  </si>
  <si>
    <t>Valea Cășeielului</t>
  </si>
  <si>
    <t>Strâmbu</t>
  </si>
  <si>
    <t xml:space="preserve">Tarif mediu pe traseul T064        </t>
  </si>
  <si>
    <t>Cuzdrioara</t>
  </si>
  <si>
    <t>Mănășturel</t>
  </si>
  <si>
    <t>TARIFE DE CĂLĂTORIE PRACTICATE PE TRASEUL T 065</t>
  </si>
  <si>
    <t>Cod Traseu: T065 DEJ – MĂNĂȘTUREL</t>
  </si>
  <si>
    <t xml:space="preserve">Tarif mediu pe traseul T065        </t>
  </si>
  <si>
    <t>TARIFE DE CĂLĂTORIE PRACTICATE PE TRASEUL T 066</t>
  </si>
  <si>
    <t xml:space="preserve">Tarif mediu pe traseul T066        </t>
  </si>
  <si>
    <t>Coplean</t>
  </si>
  <si>
    <t>Sălișca - ramificație</t>
  </si>
  <si>
    <t>Câțcău</t>
  </si>
  <si>
    <t xml:space="preserve">Sălișca </t>
  </si>
  <si>
    <t xml:space="preserve">Sălișca  </t>
  </si>
  <si>
    <t>TARIFE DE CĂLĂTORIE PRACTICATE PE TRASEUL T 067</t>
  </si>
  <si>
    <t>Cod Traseu: T066 DEJ – CĂȘEIU – CÂȚCĂU</t>
  </si>
  <si>
    <t>Cod Traseu: T067 DEJ – URIȘOR – COPLEAN</t>
  </si>
  <si>
    <t xml:space="preserve">Tarif mediu pe traseul T067        </t>
  </si>
  <si>
    <t>Muncel</t>
  </si>
  <si>
    <t xml:space="preserve">Tarif mediu pe traseul T068        </t>
  </si>
  <si>
    <t>TARIFE DE CĂLĂTORIE PRACTICATE PE TRASEUL T 068</t>
  </si>
  <si>
    <t>Cod Traseu: T068 DEJ – CĂȘEIU – MUNCEL</t>
  </si>
  <si>
    <t>Observatii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</si>
</sst>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rgb="FF000000"/>
      <name val="Montserrat Light"/>
      <family val="3"/>
    </font>
    <font>
      <sz val="11"/>
      <color rgb="FF000000"/>
      <name val="Montserrat Light"/>
      <family val="3"/>
    </font>
    <font>
      <sz val="11"/>
      <color theme="1"/>
      <name val="Calibri"/>
      <family val="2"/>
    </font>
    <font>
      <sz val="11"/>
      <color theme="1"/>
      <name val="Montserrat Light"/>
      <family val="3"/>
    </font>
    <font>
      <sz val="11"/>
      <color rgb="FF000000"/>
      <name val="Montserrat Light"/>
      <family val="3"/>
    </font>
    <font>
      <sz val="10"/>
      <color rgb="FF000000"/>
      <name val="Montserrat Light"/>
      <family val="3"/>
    </font>
    <font>
      <sz val="10"/>
      <color theme="1"/>
      <name val="Montserrat Light"/>
      <family val="3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name val="Calibri"/>
      <family val="2"/>
      <scheme val="minor"/>
    </font>
    <font>
      <sz val="10"/>
      <color theme="1"/>
      <name val="Montserrat Light"/>
    </font>
    <font>
      <sz val="11"/>
      <name val="Montserrat Light"/>
      <family val="3"/>
    </font>
    <font>
      <sz val="10"/>
      <color theme="0"/>
      <name val="Montserrat Light"/>
      <family val="3"/>
    </font>
  </fonts>
  <fills count="7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7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4" fillId="0" borderId="16" xfId="0" applyFont="1" applyBorder="1" applyAlignment="1">
      <alignment horizontal="center" vertical="center" textRotation="90" wrapText="1"/>
    </xf>
    <xf numFmtId="0" fontId="2" fillId="0" borderId="2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center" vertical="center" textRotation="90" wrapText="1"/>
    </xf>
    <xf numFmtId="0" fontId="6" fillId="0" borderId="20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/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2" fontId="3" fillId="0" borderId="0" xfId="0" applyNumberFormat="1" applyFont="1"/>
    <xf numFmtId="2" fontId="2" fillId="0" borderId="20" xfId="0" applyNumberFormat="1" applyFont="1" applyBorder="1" applyAlignment="1">
      <alignment horizontal="center" vertical="center" wrapText="1"/>
    </xf>
    <xf numFmtId="0" fontId="10" fillId="0" borderId="0" xfId="0" applyFont="1"/>
    <xf numFmtId="2" fontId="11" fillId="0" borderId="24" xfId="0" applyNumberFormat="1" applyFont="1" applyBorder="1" applyAlignment="1">
      <alignment horizontal="center" vertical="center" wrapText="1"/>
    </xf>
    <xf numFmtId="2" fontId="11" fillId="0" borderId="6" xfId="0" applyNumberFormat="1" applyFont="1" applyBorder="1" applyAlignment="1">
      <alignment horizontal="center" vertical="center" wrapText="1"/>
    </xf>
    <xf numFmtId="2" fontId="11" fillId="2" borderId="6" xfId="0" applyNumberFormat="1" applyFont="1" applyFill="1" applyBorder="1" applyAlignment="1">
      <alignment horizontal="center" vertical="center" wrapText="1"/>
    </xf>
    <xf numFmtId="2" fontId="11" fillId="4" borderId="6" xfId="0" applyNumberFormat="1" applyFont="1" applyFill="1" applyBorder="1" applyAlignment="1">
      <alignment horizontal="center" vertical="center" wrapText="1"/>
    </xf>
    <xf numFmtId="2" fontId="11" fillId="5" borderId="6" xfId="0" applyNumberFormat="1" applyFont="1" applyFill="1" applyBorder="1" applyAlignment="1">
      <alignment horizontal="center" vertical="center" wrapText="1"/>
    </xf>
    <xf numFmtId="0" fontId="6" fillId="0" borderId="25" xfId="0" applyFont="1" applyBorder="1" applyAlignment="1">
      <alignment vertical="center" wrapText="1"/>
    </xf>
    <xf numFmtId="0" fontId="6" fillId="0" borderId="24" xfId="0" applyFont="1" applyBorder="1" applyAlignment="1">
      <alignment horizontal="center" vertical="center" wrapText="1"/>
    </xf>
    <xf numFmtId="2" fontId="11" fillId="2" borderId="24" xfId="0" applyNumberFormat="1" applyFont="1" applyFill="1" applyBorder="1" applyAlignment="1">
      <alignment horizontal="center" vertical="center" wrapText="1"/>
    </xf>
    <xf numFmtId="2" fontId="11" fillId="0" borderId="27" xfId="0" applyNumberFormat="1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 textRotation="90" wrapText="1"/>
    </xf>
    <xf numFmtId="0" fontId="7" fillId="0" borderId="28" xfId="0" applyFont="1" applyBorder="1" applyAlignment="1">
      <alignment horizontal="center" vertical="center" textRotation="90" wrapText="1"/>
    </xf>
    <xf numFmtId="2" fontId="11" fillId="3" borderId="8" xfId="0" applyNumberFormat="1" applyFont="1" applyFill="1" applyBorder="1" applyAlignment="1">
      <alignment horizontal="center" vertical="center" wrapText="1"/>
    </xf>
    <xf numFmtId="2" fontId="11" fillId="0" borderId="8" xfId="0" applyNumberFormat="1" applyFont="1" applyBorder="1" applyAlignment="1">
      <alignment horizontal="center" vertical="center" wrapText="1"/>
    </xf>
    <xf numFmtId="2" fontId="11" fillId="0" borderId="9" xfId="0" applyNumberFormat="1" applyFont="1" applyBorder="1" applyAlignment="1">
      <alignment horizontal="center" vertical="center" wrapText="1"/>
    </xf>
    <xf numFmtId="2" fontId="11" fillId="0" borderId="10" xfId="0" applyNumberFormat="1" applyFont="1" applyBorder="1" applyAlignment="1">
      <alignment horizontal="center" vertical="center" wrapText="1"/>
    </xf>
    <xf numFmtId="2" fontId="11" fillId="0" borderId="13" xfId="0" applyNumberFormat="1" applyFont="1" applyBorder="1" applyAlignment="1">
      <alignment horizontal="center" vertical="center" wrapText="1"/>
    </xf>
    <xf numFmtId="2" fontId="11" fillId="5" borderId="13" xfId="0" applyNumberFormat="1" applyFont="1" applyFill="1" applyBorder="1" applyAlignment="1">
      <alignment horizontal="center" vertical="center" wrapText="1"/>
    </xf>
    <xf numFmtId="2" fontId="11" fillId="2" borderId="14" xfId="0" applyNumberFormat="1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textRotation="90" wrapText="1"/>
    </xf>
    <xf numFmtId="0" fontId="2" fillId="0" borderId="18" xfId="0" applyFont="1" applyBorder="1" applyAlignment="1">
      <alignment horizontal="center" vertical="center" textRotation="90" wrapText="1"/>
    </xf>
    <xf numFmtId="0" fontId="2" fillId="0" borderId="26" xfId="0" applyFont="1" applyBorder="1" applyAlignment="1">
      <alignment horizontal="center" vertical="center" textRotation="90" wrapText="1"/>
    </xf>
    <xf numFmtId="0" fontId="4" fillId="0" borderId="28" xfId="0" applyFont="1" applyBorder="1" applyAlignment="1">
      <alignment horizontal="center" vertical="center" textRotation="90" wrapText="1"/>
    </xf>
    <xf numFmtId="2" fontId="7" fillId="0" borderId="6" xfId="0" applyNumberFormat="1" applyFont="1" applyBorder="1" applyAlignment="1">
      <alignment horizontal="center" vertical="center" wrapText="1"/>
    </xf>
    <xf numFmtId="2" fontId="7" fillId="2" borderId="6" xfId="0" applyNumberFormat="1" applyFont="1" applyFill="1" applyBorder="1" applyAlignment="1">
      <alignment horizontal="center" vertical="center" wrapText="1"/>
    </xf>
    <xf numFmtId="2" fontId="7" fillId="4" borderId="6" xfId="0" applyNumberFormat="1" applyFont="1" applyFill="1" applyBorder="1" applyAlignment="1">
      <alignment horizontal="center" vertical="center" wrapText="1"/>
    </xf>
    <xf numFmtId="2" fontId="7" fillId="5" borderId="6" xfId="0" applyNumberFormat="1" applyFont="1" applyFill="1" applyBorder="1" applyAlignment="1">
      <alignment horizontal="center" vertical="center" wrapText="1"/>
    </xf>
    <xf numFmtId="2" fontId="7" fillId="3" borderId="8" xfId="0" applyNumberFormat="1" applyFont="1" applyFill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2" fontId="7" fillId="0" borderId="9" xfId="0" applyNumberFormat="1" applyFont="1" applyBorder="1" applyAlignment="1">
      <alignment horizontal="center" vertical="center" wrapText="1"/>
    </xf>
    <xf numFmtId="2" fontId="7" fillId="0" borderId="10" xfId="0" applyNumberFormat="1" applyFont="1" applyBorder="1" applyAlignment="1">
      <alignment horizontal="center" vertical="center" wrapText="1"/>
    </xf>
    <xf numFmtId="2" fontId="7" fillId="0" borderId="13" xfId="0" applyNumberFormat="1" applyFont="1" applyBorder="1" applyAlignment="1">
      <alignment horizontal="center" vertical="center" wrapText="1"/>
    </xf>
    <xf numFmtId="2" fontId="7" fillId="2" borderId="14" xfId="0" applyNumberFormat="1" applyFont="1" applyFill="1" applyBorder="1" applyAlignment="1">
      <alignment horizontal="center" vertical="center" wrapText="1"/>
    </xf>
    <xf numFmtId="2" fontId="7" fillId="4" borderId="14" xfId="0" applyNumberFormat="1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2" fontId="13" fillId="5" borderId="8" xfId="0" applyNumberFormat="1" applyFont="1" applyFill="1" applyBorder="1" applyAlignment="1">
      <alignment horizontal="center" vertical="center" wrapText="1"/>
    </xf>
    <xf numFmtId="2" fontId="13" fillId="5" borderId="24" xfId="0" applyNumberFormat="1" applyFont="1" applyFill="1" applyBorder="1" applyAlignment="1">
      <alignment horizontal="center" vertical="center" wrapText="1"/>
    </xf>
    <xf numFmtId="2" fontId="13" fillId="5" borderId="6" xfId="0" applyNumberFormat="1" applyFont="1" applyFill="1" applyBorder="1" applyAlignment="1">
      <alignment horizontal="center" vertical="center" wrapText="1"/>
    </xf>
    <xf numFmtId="2" fontId="13" fillId="5" borderId="13" xfId="0" applyNumberFormat="1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zoomScale="106" zoomScaleNormal="106" workbookViewId="0">
      <selection activeCell="O8" sqref="O8"/>
    </sheetView>
  </sheetViews>
  <sheetFormatPr defaultRowHeight="14.4" x14ac:dyDescent="0.3"/>
  <cols>
    <col min="1" max="1" width="34.6640625" customWidth="1"/>
    <col min="2" max="2" width="11.5546875" customWidth="1"/>
    <col min="3" max="3" width="11.88671875" customWidth="1"/>
    <col min="4" max="4" width="11.77734375" customWidth="1"/>
    <col min="5" max="5" width="8.33203125" customWidth="1"/>
    <col min="6" max="6" width="7.44140625" customWidth="1"/>
    <col min="7" max="7" width="8.5546875" customWidth="1"/>
    <col min="8" max="8" width="9.109375" customWidth="1"/>
    <col min="9" max="9" width="9" customWidth="1"/>
    <col min="10" max="10" width="7.6640625" customWidth="1"/>
  </cols>
  <sheetData>
    <row r="1" spans="1:12" ht="16.8" x14ac:dyDescent="0.3">
      <c r="A1" s="89" t="s">
        <v>11</v>
      </c>
      <c r="B1" s="89"/>
      <c r="C1" s="89"/>
      <c r="D1" s="89"/>
      <c r="E1" s="89"/>
      <c r="F1" s="89"/>
      <c r="G1" s="89"/>
      <c r="H1" s="89"/>
      <c r="I1" s="89"/>
    </row>
    <row r="2" spans="1:12" ht="16.8" x14ac:dyDescent="0.3">
      <c r="A2" s="1"/>
      <c r="B2" s="2"/>
      <c r="C2" s="2"/>
      <c r="D2" s="2"/>
      <c r="E2" s="2"/>
      <c r="F2" s="2"/>
      <c r="G2" s="2"/>
      <c r="H2" s="2"/>
      <c r="I2" s="2"/>
    </row>
    <row r="3" spans="1:12" ht="16.8" x14ac:dyDescent="0.3">
      <c r="A3" s="3" t="s">
        <v>12</v>
      </c>
      <c r="B3" s="2"/>
      <c r="C3" s="2"/>
      <c r="D3" s="2"/>
      <c r="E3" s="2"/>
      <c r="F3" s="2"/>
      <c r="G3" s="2"/>
      <c r="H3" s="2"/>
      <c r="I3" s="2"/>
    </row>
    <row r="4" spans="1:12" ht="17.399999999999999" thickBot="1" x14ac:dyDescent="0.35">
      <c r="A4" s="18" t="s">
        <v>13</v>
      </c>
      <c r="B4" s="2"/>
      <c r="C4" s="2"/>
      <c r="D4" s="2"/>
      <c r="E4" s="2"/>
      <c r="F4" s="2"/>
      <c r="G4" s="2"/>
      <c r="H4" s="2"/>
      <c r="I4" s="2"/>
    </row>
    <row r="5" spans="1:12" ht="16.8" thickBot="1" x14ac:dyDescent="0.35">
      <c r="A5" s="90" t="s">
        <v>0</v>
      </c>
      <c r="B5" s="91"/>
      <c r="C5" s="91"/>
      <c r="D5" s="91"/>
      <c r="E5" s="91"/>
      <c r="F5" s="91"/>
      <c r="G5" s="91"/>
      <c r="H5" s="91"/>
      <c r="I5" s="91"/>
      <c r="J5" s="92"/>
    </row>
    <row r="6" spans="1:12" ht="62.4" thickBot="1" x14ac:dyDescent="0.35">
      <c r="A6" s="41" t="s">
        <v>2</v>
      </c>
      <c r="B6" s="55" t="s">
        <v>1</v>
      </c>
      <c r="C6" s="55" t="s">
        <v>57</v>
      </c>
      <c r="D6" s="55" t="s">
        <v>21</v>
      </c>
      <c r="E6" s="55" t="s">
        <v>15</v>
      </c>
      <c r="F6" s="55" t="s">
        <v>16</v>
      </c>
      <c r="G6" s="55" t="s">
        <v>17</v>
      </c>
      <c r="H6" s="55" t="s">
        <v>18</v>
      </c>
      <c r="I6" s="56" t="s">
        <v>19</v>
      </c>
      <c r="J6" s="57" t="s">
        <v>20</v>
      </c>
    </row>
    <row r="7" spans="1:12" ht="16.2" x14ac:dyDescent="0.3">
      <c r="A7" s="28" t="s">
        <v>22</v>
      </c>
      <c r="B7" s="29">
        <v>0</v>
      </c>
      <c r="C7" s="83"/>
      <c r="D7" s="58"/>
      <c r="E7" s="59">
        <f>D8</f>
        <v>0.5</v>
      </c>
      <c r="F7" s="59">
        <f>D9</f>
        <v>1</v>
      </c>
      <c r="G7" s="59">
        <f>D10</f>
        <v>2</v>
      </c>
      <c r="H7" s="59">
        <f>D11</f>
        <v>2.5</v>
      </c>
      <c r="I7" s="59">
        <f>D12</f>
        <v>3</v>
      </c>
      <c r="J7" s="60">
        <f>D13</f>
        <v>3.5</v>
      </c>
    </row>
    <row r="8" spans="1:12" ht="16.2" x14ac:dyDescent="0.3">
      <c r="A8" s="51" t="s">
        <v>15</v>
      </c>
      <c r="B8" s="52">
        <v>3</v>
      </c>
      <c r="C8" s="84">
        <f>IF(B8&lt;=C16,B8*C37*D16,IF(AND(B8&gt;C16,B8&lt;=C17),(C16-B16)*D16*C37+(B8-C16)*C37*D17,IF(AND(B8&gt;C17,B8&lt;=C18),C16*C37*D16+(C17-C16)*C37*D17+(B8 -C17)*C37*D18,IF(AND(B8&gt;C18,B8&lt;=#REF!),C16*C37*D16+(C17-C16)*C37*D17+(C18-C17)*C37*D18+(B8 -C18)*C37*#REF!,IF(AND(B8&gt;#REF!,B8&lt;=C19),C16*C37*D16+(C17-C16)*C37*D17+(C18-C17)*C37*D18+(#REF!-C18)*C37*#REF!+(B8 -#REF!)*C37*D19,IF(AND(B8&gt;C19,B8&lt;=C20),C16*C37*D16+(C17-C16)*C37*D17+(C18-C17)*C37*D18+(#REF!-C18)*C37*#REF!+(C19-#REF!)*C37*D19+(B8 -C19)*C37*D20,IF(AND(B8&gt;C20,B8&lt;=C21),C16*C37*D16+(C17-C16)*C37*D17+(C18-C17)*C37*D18+(#REF!-C18)*C37*#REF!+(C19-#REF!)*C37*D19+(C20-C19)*C37*D20+(B8-C20)*C37*D21,IF(AND(B8&gt;C21,B8&lt;=C22),C16*C37*D16+(C17-C16)*C37*D17+(C18-C17)*C37*D18+(#REF!-C18)*C37*#REF!+(C19-#REF!)*C37*D19+(C20-C19)*C37*D20+(C19-C20)*C37*D21+(B8-C21)*C37*D22,0))))))))</f>
        <v>0.61199999999999999</v>
      </c>
      <c r="D8" s="46">
        <f>MROUND(IF(B8&lt;=C16,B8*C37*D16,IF(AND(B8&gt;C16,B8&lt;=C17),(C16-B16)*D16*C37+(B8-C16)*C37*D17,IF(AND(B8&gt;C17,B8&lt;=C18),C16*C37*D16+(C17-C16)*C37*D17+(B8 -C17)*C37*D18,IF(AND(B8&gt;C18,B8&lt;=#REF!),C16*C37*D16+(C17-C16)*C37*D17+(C18-C17)*C37*D18+(B8 -C18)*C37*#REF!,IF(AND(B8&gt;#REF!,B8&lt;=C19),C16*C37*D16+(C17-C16)*C37*D17+(C18-C17)*C37*D18+(#REF!-C18)*C37*#REF!+(B8 -#REF!)*C37*D19,IF(AND(B8&gt;C19,B8&lt;=C20),C16*C37*D16+(C17-C16)*C37*D17+(C18-C17)*C37*D18+(#REF!-C18)*C37*#REF!+(C19-#REF!)*C37*D19+(B8 -C19)*C37*D20,IF(AND(B8&gt;C20,B8&lt;=C21),C16*C37*D16+(C17-C16)*C37*D17+(C18-C17)*C37*D18+(#REF!-C18)*C37*#REF!+(C19-#REF!)*C37*D19+(C20-C19)*C37*D20+(B8-C20)*C37*D21,IF(AND(B8&gt;C21,B8&lt;=C22),C16*C37*D16+(C17-C16)*C37*D17+(C18-C17)*C37*D18+(#REF!-C18)*C37*#REF!+(C19-#REF!)*C37*D19+(C20-C19)*C37*D20+(C19-C20)*C37*D21+(B8-C21)*C37*D22,0)))))))),0.5)</f>
        <v>0.5</v>
      </c>
      <c r="E8" s="53"/>
      <c r="F8" s="46">
        <f>E9</f>
        <v>0.5</v>
      </c>
      <c r="G8" s="46">
        <f>E10</f>
        <v>1.5</v>
      </c>
      <c r="H8" s="46">
        <f>E11</f>
        <v>2</v>
      </c>
      <c r="I8" s="46">
        <f>E12</f>
        <v>2.5</v>
      </c>
      <c r="J8" s="54">
        <f>E13</f>
        <v>3</v>
      </c>
    </row>
    <row r="9" spans="1:12" ht="16.2" x14ac:dyDescent="0.3">
      <c r="A9" s="30" t="s">
        <v>16</v>
      </c>
      <c r="B9" s="31">
        <v>6</v>
      </c>
      <c r="C9" s="85">
        <f>IF(B9&lt;=C16,B9*C37*D16,IF(AND(B9&gt;C16,B9&lt;=C17),(C16-B16)*D16*C37+(B9-C16)*C37*D17,IF(AND(B9&gt;C17,B9&lt;=C18),C16*C37*D16+(C17-C16)*C37*D17+(B9 -C17)*C37*D18,IF(AND(B9&gt;C18,B9&lt;=#REF!),C16*C37*D16+(C17-C16)*C37*D17+(C18-C17)*C37*D18+(B9 -C18)*C37*#REF!,IF(AND(B9&gt;#REF!,B9&lt;=C19),C16*C37*D16+(C17-C16)*C37*D17+(C18-C17)*C37*D18+(#REF!-C18)*C37*#REF!+(B9 -#REF!)*C37*D19,IF(AND(B9&gt;C19,B9&lt;=C20),C16*C37*D16+(C17-C16)*C37*D17+(C18-C17)*C37*D18+(#REF!-C18)*C37*#REF!+(C19-#REF!)*C37*D19+(B9 -C19)*C37*D20,IF(AND(B9&gt;C20,B9&lt;=C21),C16*C37*D16+(C17-C16)*C37*D17+(C18-C17)*C37*D18+(#REF!-C18)*C37*#REF!+(C19-#REF!)*C37*D19+(C20-C19)*C37*D20+(B9-C20)*C37*D21,IF(AND(B9&gt;C21,B9&lt;=C22),C16*C37*D16+(C17-C16)*C37*D17+(C18-C17)*C37*D18+(#REF!-C18)*C37*#REF!+(C19-#REF!)*C37*D19+(C20-C19)*C37*D20+(C19-C20)*C37*D21+(B9-C21)*C37*D22,0))))))))</f>
        <v>1.224</v>
      </c>
      <c r="D9" s="47">
        <f>MROUND(IF(B9&lt;=C16,B9*C37*D16,IF(AND(B9&gt;C16,B9&lt;=C17),(C16-B16)*D16*C37+(B9-C16)*C37*D17,IF(AND(B9&gt;C17,B9&lt;=C18),C16*C37*D16+(C17-C16)*C37*D17+(B9 -C17)*C37*D18,IF(AND(B9&gt;C18,B9&lt;=#REF!),C16*C37*D16+(C17-C16)*C37*D17+(C18-C17)*C37*D18+(B9 -C18)*C37*#REF!,IF(AND(B9&gt;#REF!,B9&lt;=C19),C16*C37*D16+(C17-C16)*C37*D17+(C18-C17)*C37*D18+(#REF!-C18)*C37*#REF!+(B9 -#REF!)*C37*D19,IF(AND(B9&gt;C19,B9&lt;=C20),C16*C37*D16+(C17-C16)*C37*D17+(C18-C17)*C37*D18+(#REF!-C18)*C37*#REF!+(C19-#REF!)*C37*D19+(B9 -C19)*C37*D20,IF(AND(B9&gt;C20,B9&lt;=C21),C16*C37*D16+(C17-C16)*C37*D17+(C18-C17)*C37*D18+(#REF!-C18)*C37*#REF!+(C19-#REF!)*C37*D19+(C20-C19)*C37*D20+(B9-C20)*C37*D21,IF(AND(B9&gt;C21,B9&lt;=C22),C16*C37*D16+(C17-C16)*C37*D17+(C18-C17)*C37*D18+(#REF!-C18)*C37*#REF!+(C19-#REF!)*C37*D19+(C20-C19)*C37*D20+(C19-C20)*C37*D21+(B9-C21)*C37*D22,0)))))))),0.5)</f>
        <v>1</v>
      </c>
      <c r="E9" s="47">
        <f>IF(MROUND(C9-C8,0.5)=0,0.5,MROUND(C9-C8,0.5))</f>
        <v>0.5</v>
      </c>
      <c r="F9" s="48"/>
      <c r="G9" s="47">
        <f>F10</f>
        <v>1</v>
      </c>
      <c r="H9" s="47">
        <f>F11</f>
        <v>1.5</v>
      </c>
      <c r="I9" s="47">
        <f>F12</f>
        <v>2</v>
      </c>
      <c r="J9" s="61">
        <f>F13</f>
        <v>2</v>
      </c>
      <c r="L9" s="15"/>
    </row>
    <row r="10" spans="1:12" ht="16.2" x14ac:dyDescent="0.3">
      <c r="A10" s="30" t="s">
        <v>17</v>
      </c>
      <c r="B10" s="31">
        <v>11</v>
      </c>
      <c r="C10" s="85">
        <f>IF(B10&lt;=C16,B10*C37*D16,IF(AND(B10&gt;C16,B10&lt;=C17),(C16-B16)*D16*C37+(B10-C16)*C37*D17,IF(AND(B10&gt;C17,B10&lt;=C18),C16*C37*D16+(C17-C16)*C37*D17+(B10 -C17)*C37*D18,IF(AND(B10&gt;C18,B10&lt;=#REF!),C16*C37*D16+(C17-C16)*C37*D17+(C18-C17)*C37*D18+(B10 -C18)*C37*#REF!,IF(AND(B10&gt;#REF!,B10&lt;=C19),C16*C37*D16+(C17-C16)*C37*D17+(C18-C17)*C37*D18+(#REF!-C18)*C37*#REF!+(B10 -#REF!)*C37*D19,IF(AND(B10&gt;C19,B10&lt;=C20),C16*C37*D16+(C17-C16)*C37*D17+(C18-C17)*C37*D18+(#REF!-C18)*C37*#REF!+(C19-#REF!)*C37*D19+(B10 -C19)*C37*D20,IF(AND(B10&gt;C20,B10&lt;=C21),C16*C37*D16+(C17-C16)*C37*D17+(C18-C17)*C37*D18+(#REF!-C18)*C37*#REF!+(C19-#REF!)*C37*D19+(C20-C19)*C37*D20+(B10-C20)*C37*D21,IF(AND(B10&gt;C21,B10&lt;=C22),C16*C37*D16+(C17-C16)*C37*D17+(C18-C17)*C37*D18+(#REF!-C18)*C37*#REF!+(C19-#REF!)*C37*D19+(C20-C19)*C37*D20+(C19-C20)*C37*D21+(B10-C21)*C37*D22,0))))))))</f>
        <v>2.1760000000000002</v>
      </c>
      <c r="D10" s="47">
        <f>MROUND(IF(B10&lt;=C16,B10*C37*D16,IF(AND(B10&gt;C16,B10&lt;=C17),(C16-B16)*D16*C37+(B10-C16)*C37*D17,IF(AND(B10&gt;C17,B10&lt;=C18),C16*C37*D16+(C17-C16)*C37*D17+(B10 -C17)*C37*D18,IF(AND(B10&gt;C18,B10&lt;=#REF!),C16*C37*D16+(C17-C16)*C37*D17+(C18-C17)*C37*D18+(B10 -C18)*C37*#REF!,IF(AND(B10&gt;#REF!,B10&lt;=C19),C16*C37*D16+(C17-C16)*C37*D17+(C18-C17)*C37*D18+(#REF!-C18)*C37*#REF!+(B10 -#REF!)*C37*D19,IF(AND(B10&gt;C19,B10&lt;=C20),C16*C37*D16+(C17-C16)*C37*D17+(C18-C17)*C37*D18+(#REF!-C18)*C37*#REF!+(C19-#REF!)*C37*D19+(B10 -C19)*C37*D20,IF(AND(B10&gt;C20,B10&lt;=C21),C16*C37*D16+(C17-C16)*C37*D17+(C18-C17)*C37*D18+(#REF!-C18)*C37*#REF!+(C19-#REF!)*C37*D19+(C20-C19)*C37*D20+(B10-C20)*C37*D21,IF(AND(B10&gt;C21,B10&lt;=C22),C16*C37*D16+(C17-C16)*C37*D17+(C18-C17)*C37*D18+(#REF!-C18)*C37*#REF!+(C19-#REF!)*C37*D19+(C20-C19)*C37*D20+(C19-C20)*C37*D21+(B10-C21)*C37*D22,0)))))))),0.5)</f>
        <v>2</v>
      </c>
      <c r="E10" s="47">
        <f>MROUND(C10-C8,0.5)</f>
        <v>1.5</v>
      </c>
      <c r="F10" s="47">
        <f>IF(MROUND(C10-C9,0.5)=0,0.5,MROUND(C10-C9,0.5))</f>
        <v>1</v>
      </c>
      <c r="G10" s="49"/>
      <c r="H10" s="50">
        <f>G11</f>
        <v>0.5</v>
      </c>
      <c r="I10" s="47">
        <f>G12</f>
        <v>1</v>
      </c>
      <c r="J10" s="61">
        <f>G13</f>
        <v>1</v>
      </c>
    </row>
    <row r="11" spans="1:12" ht="16.2" x14ac:dyDescent="0.3">
      <c r="A11" s="30" t="s">
        <v>18</v>
      </c>
      <c r="B11" s="31">
        <v>14</v>
      </c>
      <c r="C11" s="85">
        <f>IF(B11&lt;=C16,B11*C37*D16,IF(AND(B11&gt;C16,B11&lt;=C17),(C16-B16)*D16*C37+(B11-C16)*C37*D17,IF(AND(B11&gt;C17,B11&lt;=C18),C16*C37*D16+(C17-C16)*C37*D17+(B11 -C17)*C37*D18,IF(AND(B11&gt;C18,B11&lt;=#REF!),C16*C37*D16+(C17-C16)*C37*D17+(C18-C17)*C37*D18+(B11 -C18)*C37*#REF!,IF(AND(B11&gt;#REF!,B11&lt;=C19),C16*C37*D16+(C17-C16)*C37*D17+(C18-C17)*C37*D18+(#REF!-C18)*C37*#REF!+(B11 -#REF!)*C37*D19,IF(AND(B11&gt;C19,B11&lt;=C20),C16*C37*D16+(C17-C16)*C37*D17+(C18-C17)*C37*D18+(#REF!-C18)*C37*#REF!+(C19-#REF!)*C37*D19+(B11 -C19)*C37*D20,IF(AND(B11&gt;C20,B11&lt;=C21),C16*C37*D16+(C17-C16)*C37*D17+(C18-C17)*C37*D18+(#REF!-C18)*C37*#REF!+(C19-#REF!)*C37*D19+(C20-C19)*C37*D20+(B11-C20)*C37*D21,IF(AND(B11&gt;C21,B11&lt;=C22),C16*C37*D16+(C17-C16)*C37*D17+(C18-C17)*C37*D18+(#REF!-C18)*C37*#REF!+(C19-#REF!)*C37*D19+(C20-C19)*C37*D20+(C19-C20)*C37*D21+(B11-C21)*C37*D22,0))))))))</f>
        <v>2.5840000000000001</v>
      </c>
      <c r="D11" s="47">
        <f>MROUND(IF(B11&lt;=C16,B11*C37*D16,IF(AND(B11&gt;C16,B11&lt;=C17),(C16-B16)*D16*C37+(B11-C16)*C37*D17,IF(AND(B11&gt;C17,B11&lt;=C18),C16*C37*D16+(C17-C16)*C37*D17+(B11 -C17)*C37*D18,IF(AND(B11&gt;C18,B11&lt;=#REF!),C16*C37*D16+(C17-C16)*C37*D17+(C18-C17)*C37*D18+(B11 -C18)*C37*#REF!,IF(AND(B11&gt;#REF!,B11&lt;=C19),C16*C37*D16+(C17-C16)*C37*D17+(C18-C17)*C37*D18+(#REF!-C18)*C37*#REF!+(B11 -#REF!)*C37*D19,IF(AND(B11&gt;C19,B11&lt;=C20),C16*C37*D16+(C17-C16)*C37*D17+(C18-C17)*C37*D18+(#REF!-C18)*C37*#REF!+(C19-#REF!)*C37*D19+(B11 -C19)*C37*D20,IF(AND(B11&gt;C20,B11&lt;=C21),C16*C37*D16+(C17-C16)*C37*D17+(C18-C17)*C37*D18+(#REF!-C18)*C37*#REF!+(C19-#REF!)*C37*D19+(C20-C19)*C37*D20+(B11-C20)*C37*D21,IF(AND(B11&gt;C21,B11&lt;=C22),C16*C37*D16+(C17-C16)*C37*D17+(C18-C17)*C37*D18+(#REF!-C18)*C37*#REF!+(C19-#REF!)*C37*D19+(C20-C19)*C37*D20+(C19-C20)*C37*D21+(B11-C21)*C37*D22,0)))))))),0.5)</f>
        <v>2.5</v>
      </c>
      <c r="E11" s="47">
        <f>MROUND(C11-C8,0.5)</f>
        <v>2</v>
      </c>
      <c r="F11" s="47">
        <f>MROUND(C11-C9,0.5)</f>
        <v>1.5</v>
      </c>
      <c r="G11" s="50">
        <f>IF(MROUND(C11-C10,0.5)=0,0.5,MROUND(C11-C10,0.5))</f>
        <v>0.5</v>
      </c>
      <c r="H11" s="49"/>
      <c r="I11" s="47">
        <f>H12</f>
        <v>0.5</v>
      </c>
      <c r="J11" s="61">
        <f>H13</f>
        <v>1</v>
      </c>
    </row>
    <row r="12" spans="1:12" ht="16.2" x14ac:dyDescent="0.3">
      <c r="A12" s="30" t="s">
        <v>19</v>
      </c>
      <c r="B12" s="31">
        <v>17</v>
      </c>
      <c r="C12" s="85">
        <f>IF(B12&lt;=C16,B12*C37*D16,IF(AND(B12&gt;C16,B12&lt;=C17),(C16-B16)*D16*C37+(B12-C16)*C37*D17,IF(AND(B12&gt;C17,B12&lt;=C18),C16*C37*D16+(C17-C16)*C37*D17+(B12 -C17)*C37*D18,IF(AND(B12&gt;C18,B12&lt;=#REF!),C16*C37*D16+(C17-C16)*C37*D17+(C18-C17)*C37*D18+(B12 -C18)*C37*#REF!,IF(AND(B12&gt;#REF!,B12&lt;=C19),C16*C37*D16+(C17-C16)*C37*D17+(C18-C17)*C37*D18+(#REF!-C18)*C37*#REF!+(B12 -#REF!)*C37*D19,IF(AND(B12&gt;C19,B12&lt;=C20),C16*C37*D16+(C17-C16)*C37*D17+(C18-C17)*C37*D18+(#REF!-C18)*C37*#REF!+(C19-#REF!)*C37*D19+(B12 -C19)*C37*D20,IF(AND(B12&gt;C20,B12&lt;=C21),C16*C37*D16+(C17-C16)*C37*D17+(C18-C17)*C37*D18+(#REF!-C18)*C37*#REF!+(C19-#REF!)*C37*D19+(C20-C19)*C37*D20+(B12-C20)*C37*D21,IF(AND(B12&gt;C21,B12&lt;=C22),C16*C37*D16+(C17-C16)*C37*D17+(C18-C17)*C37*D18+(#REF!-C18)*C37*#REF!+(C19-#REF!)*C37*D19+(C20-C19)*C37*D20+(C19-C20)*C37*D21+(B12-C21)*C37*D22,0))))))))</f>
        <v>2.992</v>
      </c>
      <c r="D12" s="47">
        <f>MROUND(IF(B12&lt;=C16,B12*C37*D16,IF(AND(B12&gt;C16,B12&lt;=C17),(C16-B16)*D16*C37+(B12-C16)*C37*D17,IF(AND(B12&gt;C17,B12&lt;=C18),C16*C37*D16+(C17-C16)*C37*D17+(B12 -C17)*C37*D18,IF(AND(B12&gt;C18,B12&lt;=#REF!),C16*C37*D16+(C17-C16)*C37*D17+(C18-C17)*C37*D18+(B12 -C18)*C37*#REF!,IF(AND(B12&gt;#REF!,B12&lt;=C19),C16*C37*D16+(C17-C16)*C37*D17+(C18-C17)*C37*D18+(#REF!-C18)*C37*#REF!+(B12 -#REF!)*C37*D19,IF(AND(B12&gt;C19,B12&lt;=C20),C16*C37*D16+(C17-C16)*C37*D17+(C18-C17)*C37*D18+(#REF!-C18)*C37*#REF!+(C19-#REF!)*C37*D19+(B12 -C19)*C37*D20,IF(AND(B12&gt;C20,B12&lt;=C21),C16*C37*D16+(C17-C16)*C37*D17+(C18-C17)*C37*D18+(#REF!-C18)*C37*#REF!+(C19-#REF!)*C37*D19+(C20-C19)*C37*D20+(B12-C20)*C37*D21,IF(AND(B12&gt;C21,B12&lt;=C22),C16*C37*D16+(C17-C16)*C37*D17+(C18-C17)*C37*D18+(#REF!-C18)*C37*#REF!+(C19-#REF!)*C37*D19+(C20-C19)*C37*D20+(C19-C20)*C37*D21+(B12-C21)*C37*D22,0)))))))),0.5)</f>
        <v>3</v>
      </c>
      <c r="E12" s="47">
        <f>MROUND(C12-C8,0.5)</f>
        <v>2.5</v>
      </c>
      <c r="F12" s="47">
        <f>MROUND(C12-C9,0.5)</f>
        <v>2</v>
      </c>
      <c r="G12" s="47">
        <f>MROUND(C12-C10,0.5)</f>
        <v>1</v>
      </c>
      <c r="H12" s="47">
        <f>IF(MROUND(C12-C11,0.5)=0,0.5,MROUND(C12-C11,0.5))</f>
        <v>0.5</v>
      </c>
      <c r="I12" s="48"/>
      <c r="J12" s="61">
        <f>I13</f>
        <v>0.5</v>
      </c>
    </row>
    <row r="13" spans="1:12" ht="16.8" thickBot="1" x14ac:dyDescent="0.35">
      <c r="A13" s="32" t="s">
        <v>20</v>
      </c>
      <c r="B13" s="33">
        <v>20</v>
      </c>
      <c r="C13" s="86">
        <f>IF(B13&lt;=C16,B13*C37*D16,IF(AND(B13&gt;C16,B13&lt;=C17),(C16-B16)*D16*C37+(B13-C16)*C37*D17,IF(AND(B13&gt;C17,B13&lt;=C18),C16*C37*D16+(C17-C16)*C37*D17+(B13 -C17)*C37*D18,IF(AND(B13&gt;C18,B13&lt;=#REF!),C16*C37*D16+(C17-C16)*C37*D17+(C18-C17)*C37*D18+(B13 -C18)*C37*#REF!,IF(AND(B13&gt;#REF!,B13&lt;=C19),C16*C37*D16+(C17-C16)*C37*D17+(C18-C17)*C37*D18+(#REF!-C18)*C37*#REF!+(B13 -#REF!)*C37*D19,IF(AND(B13&gt;C19,B13&lt;=C20),C16*C37*D16+(C17-C16)*C37*D17+(C18-C17)*C37*D18+(#REF!-C18)*C37*#REF!+(C19-#REF!)*C37*D19+(B13 -C19)*C37*D20,IF(AND(B13&gt;C20,B13&lt;=C21),C16*C37*D16+(C17-C16)*C37*D17+(C18-C17)*C37*D18+(#REF!-C18)*C37*#REF!+(C19-#REF!)*C37*D19+(C20-C19)*C37*D20+(B13-C20)*C37*D21,IF(AND(B13&gt;C21,B13&lt;=C22),C16*C37*D16+(C17-C16)*C37*D17+(C18-C17)*C37*D18+(#REF!-C18)*C37*#REF!+(C19-#REF!)*C37*D19+(C20-C19)*C37*D20+(C19-C20)*C37*D21+(B13-C21)*C37*D22,0))))))))</f>
        <v>3.4000000000000004</v>
      </c>
      <c r="D13" s="62">
        <f>MROUND(IF(B13&lt;=C16,B13*C37*D16,IF(AND(B13&gt;C16,B13&lt;=C17),(C16-B16)*D16*C37+(B13-C16)*C37*D17,IF(AND(B13&gt;C17,B13&lt;=C18),C16*C37*D16+(C17-C16)*C37*D17+(B13 -C17)*C37*D18,IF(AND(B13&gt;C18,B13&lt;=#REF!),C16*C37*D16+(C17-C16)*C37*D17+(C18-C17)*C37*D18+(B13 -C18)*C37*#REF!,IF(AND(B13&gt;#REF!,B13&lt;=C19),C16*C37*D16+(C17-C16)*C37*D17+(C18-C17)*C37*D18+(#REF!-C18)*C37*#REF!+(B13 -#REF!)*C37*D19,IF(AND(B13&gt;C19,B13&lt;=C20),C16*C37*D16+(C17-C16)*C37*D17+(C18-C17)*C37*D18+(#REF!-C18)*C37*#REF!+(C19-#REF!)*C37*D19+(B13 -C19)*C37*D20,IF(AND(B13&gt;C20,B13&lt;=C21),C16*C37*D16+(C17-C16)*C37*D17+(C18-C17)*C37*D18+(#REF!-C18)*C37*#REF!+(C19-#REF!)*C37*D19+(C20-C19)*C37*D20+(B13-C20)*C37*D21,IF(AND(B13&gt;C21,B13&lt;=C22),C16*C37*D16+(C17-C16)*C37*D17+(C18-C17)*C37*D18+(#REF!-C18)*C37*#REF!+(C19-#REF!)*C37*D19+(C20-C19)*C37*D20+(C19-C20)*C37*D21+(B13-C21)*C37*D22,0)))))))),0.5)</f>
        <v>3.5</v>
      </c>
      <c r="E13" s="62">
        <f>MROUND(C13-C8,0.5)</f>
        <v>3</v>
      </c>
      <c r="F13" s="62">
        <f>MROUND(C13-C9,0.5)</f>
        <v>2</v>
      </c>
      <c r="G13" s="63">
        <f>MROUND(C13-C10,0.5)</f>
        <v>1</v>
      </c>
      <c r="H13" s="63">
        <f>MROUND(C13-C11,0.5)</f>
        <v>1</v>
      </c>
      <c r="I13" s="62">
        <f>IF(MROUND(C13-C12,0.5)=0,0.5,MROUND(C13-C12,0.5))</f>
        <v>0.5</v>
      </c>
      <c r="J13" s="64"/>
    </row>
    <row r="14" spans="1:12" ht="17.399999999999999" thickBot="1" x14ac:dyDescent="0.35">
      <c r="A14" s="1"/>
      <c r="B14" s="2"/>
      <c r="C14" s="2"/>
      <c r="D14" s="2"/>
      <c r="E14" s="2"/>
      <c r="F14" s="2"/>
      <c r="G14" s="2"/>
      <c r="H14" s="2"/>
      <c r="I14" s="2"/>
    </row>
    <row r="15" spans="1:12" ht="46.8" customHeight="1" thickBot="1" x14ac:dyDescent="0.35">
      <c r="A15" s="41" t="s">
        <v>9</v>
      </c>
      <c r="B15" s="41" t="s">
        <v>10</v>
      </c>
      <c r="C15" s="41" t="s">
        <v>3</v>
      </c>
      <c r="D15" s="41" t="s">
        <v>4</v>
      </c>
      <c r="E15" s="27" t="s">
        <v>5</v>
      </c>
      <c r="F15" s="2"/>
      <c r="G15" s="2"/>
      <c r="H15" s="2"/>
      <c r="I15" s="2"/>
    </row>
    <row r="16" spans="1:12" ht="16.8" thickBot="1" x14ac:dyDescent="0.35">
      <c r="A16" s="34">
        <v>1</v>
      </c>
      <c r="B16" s="35">
        <v>0</v>
      </c>
      <c r="C16" s="35">
        <v>10</v>
      </c>
      <c r="D16" s="35">
        <v>1.2</v>
      </c>
      <c r="E16" s="35">
        <v>0.2</v>
      </c>
      <c r="F16" s="2"/>
      <c r="G16" s="2"/>
      <c r="H16" s="2"/>
      <c r="I16" s="2"/>
    </row>
    <row r="17" spans="1:9" ht="16.8" thickBot="1" x14ac:dyDescent="0.35">
      <c r="A17" s="34">
        <v>2</v>
      </c>
      <c r="B17" s="35">
        <v>10.01</v>
      </c>
      <c r="C17" s="35">
        <v>20</v>
      </c>
      <c r="D17" s="35">
        <v>0.8</v>
      </c>
      <c r="E17" s="35">
        <v>0.14000000000000001</v>
      </c>
      <c r="F17" s="2"/>
      <c r="G17" s="2"/>
      <c r="H17" s="2"/>
      <c r="I17" s="2"/>
    </row>
    <row r="18" spans="1:9" x14ac:dyDescent="0.3">
      <c r="A18" s="36"/>
      <c r="B18" s="36"/>
      <c r="C18" s="36"/>
      <c r="D18" s="36"/>
      <c r="E18" s="37"/>
    </row>
    <row r="19" spans="1:9" hidden="1" x14ac:dyDescent="0.3">
      <c r="A19" s="36"/>
      <c r="B19" s="36"/>
      <c r="C19" s="36"/>
      <c r="D19" s="36"/>
      <c r="E19" s="37"/>
    </row>
    <row r="20" spans="1:9" hidden="1" x14ac:dyDescent="0.3">
      <c r="A20" s="36"/>
      <c r="B20" s="36"/>
      <c r="C20" s="36"/>
      <c r="D20" s="36"/>
      <c r="E20" s="37"/>
    </row>
    <row r="21" spans="1:9" hidden="1" x14ac:dyDescent="0.3">
      <c r="A21" s="36"/>
      <c r="B21" s="36"/>
      <c r="C21" s="36"/>
      <c r="D21" s="36"/>
      <c r="E21" s="37"/>
    </row>
    <row r="22" spans="1:9" ht="16.2" hidden="1" x14ac:dyDescent="0.3">
      <c r="A22" s="38"/>
      <c r="B22" s="36"/>
      <c r="C22" s="36"/>
      <c r="D22" s="36"/>
      <c r="E22" s="36"/>
      <c r="F22" s="2"/>
      <c r="G22" s="2"/>
      <c r="H22" s="2"/>
      <c r="I22" s="2"/>
    </row>
    <row r="23" spans="1:9" ht="16.2" hidden="1" x14ac:dyDescent="0.3">
      <c r="A23" s="38"/>
      <c r="B23" s="36"/>
      <c r="C23" s="36"/>
      <c r="D23" s="36"/>
      <c r="E23" s="36"/>
      <c r="F23" s="2"/>
      <c r="G23" s="2"/>
      <c r="H23" s="2"/>
      <c r="I23" s="2"/>
    </row>
    <row r="24" spans="1:9" ht="16.2" hidden="1" x14ac:dyDescent="0.3">
      <c r="A24" s="38"/>
      <c r="B24" s="36"/>
      <c r="C24" s="36"/>
      <c r="D24" s="36"/>
      <c r="E24" s="36"/>
      <c r="F24" s="2"/>
      <c r="G24" s="2"/>
      <c r="H24" s="2"/>
      <c r="I24" s="2"/>
    </row>
    <row r="25" spans="1:9" ht="16.2" hidden="1" x14ac:dyDescent="0.3">
      <c r="A25" s="38"/>
      <c r="B25" s="36"/>
      <c r="C25" s="36"/>
      <c r="D25" s="36"/>
      <c r="E25" s="36"/>
      <c r="F25" s="2"/>
      <c r="G25" s="2"/>
      <c r="H25" s="2"/>
      <c r="I25" s="2"/>
    </row>
    <row r="26" spans="1:9" ht="16.2" hidden="1" x14ac:dyDescent="0.3">
      <c r="A26" s="38"/>
      <c r="B26" s="36"/>
      <c r="C26" s="36"/>
      <c r="D26" s="36"/>
      <c r="E26" s="36"/>
      <c r="F26" s="2"/>
      <c r="G26" s="2"/>
      <c r="H26" s="2"/>
      <c r="I26" s="2"/>
    </row>
    <row r="27" spans="1:9" ht="16.2" hidden="1" x14ac:dyDescent="0.3">
      <c r="A27" s="38"/>
      <c r="B27" s="36"/>
      <c r="C27" s="36"/>
      <c r="D27" s="36"/>
      <c r="E27" s="36"/>
      <c r="F27" s="2"/>
      <c r="G27" s="2"/>
      <c r="H27" s="2"/>
      <c r="I27" s="2"/>
    </row>
    <row r="28" spans="1:9" ht="16.2" hidden="1" x14ac:dyDescent="0.3">
      <c r="A28" s="38"/>
      <c r="B28" s="36"/>
      <c r="C28" s="36"/>
      <c r="D28" s="36"/>
      <c r="E28" s="36"/>
      <c r="F28" s="2"/>
      <c r="G28" s="2"/>
      <c r="H28" s="2"/>
      <c r="I28" s="2"/>
    </row>
    <row r="29" spans="1:9" ht="16.2" hidden="1" x14ac:dyDescent="0.3">
      <c r="A29" s="38"/>
      <c r="B29" s="36"/>
      <c r="C29" s="36"/>
      <c r="D29" s="36"/>
      <c r="E29" s="36"/>
      <c r="F29" s="2"/>
      <c r="G29" s="2"/>
      <c r="H29" s="2"/>
      <c r="I29" s="2"/>
    </row>
    <row r="30" spans="1:9" ht="16.2" hidden="1" x14ac:dyDescent="0.3">
      <c r="A30" s="38"/>
      <c r="B30" s="36"/>
      <c r="C30" s="36"/>
      <c r="D30" s="36"/>
      <c r="E30" s="36"/>
      <c r="F30" s="2"/>
      <c r="G30" s="2"/>
      <c r="H30" s="2"/>
      <c r="I30" s="2"/>
    </row>
    <row r="31" spans="1:9" ht="16.2" hidden="1" x14ac:dyDescent="0.3">
      <c r="A31" s="38"/>
      <c r="B31" s="36"/>
      <c r="C31" s="36"/>
      <c r="D31" s="36"/>
      <c r="E31" s="36"/>
      <c r="F31" s="2"/>
      <c r="G31" s="2"/>
      <c r="H31" s="2"/>
      <c r="I31" s="2"/>
    </row>
    <row r="32" spans="1:9" ht="16.2" hidden="1" x14ac:dyDescent="0.3">
      <c r="A32" s="38"/>
      <c r="B32" s="36"/>
      <c r="C32" s="36"/>
      <c r="D32" s="36"/>
      <c r="E32" s="36"/>
      <c r="F32" s="2"/>
      <c r="G32" s="2"/>
      <c r="H32" s="2"/>
      <c r="I32" s="2"/>
    </row>
    <row r="33" spans="1:9" ht="16.2" hidden="1" x14ac:dyDescent="0.3">
      <c r="A33" s="38"/>
      <c r="B33" s="36"/>
      <c r="C33" s="36"/>
      <c r="D33" s="36"/>
      <c r="E33" s="36"/>
      <c r="F33" s="2"/>
      <c r="G33" s="2"/>
      <c r="H33" s="2"/>
      <c r="I33" s="2"/>
    </row>
    <row r="34" spans="1:9" ht="16.2" hidden="1" x14ac:dyDescent="0.3">
      <c r="A34" s="38"/>
      <c r="B34" s="36"/>
      <c r="C34" s="36"/>
      <c r="D34" s="36"/>
      <c r="E34" s="36"/>
      <c r="F34" s="2"/>
      <c r="G34" s="2"/>
      <c r="H34" s="2"/>
      <c r="I34" s="2"/>
    </row>
    <row r="35" spans="1:9" ht="16.2" x14ac:dyDescent="0.4">
      <c r="A35" s="38" t="s">
        <v>14</v>
      </c>
      <c r="B35" s="36"/>
      <c r="C35" s="87">
        <v>0.14000000000000001</v>
      </c>
      <c r="D35" s="39" t="s">
        <v>6</v>
      </c>
      <c r="E35" s="36"/>
      <c r="F35" s="2"/>
      <c r="G35" s="2"/>
      <c r="H35" s="2"/>
      <c r="I35" s="2"/>
    </row>
    <row r="36" spans="1:9" ht="16.2" x14ac:dyDescent="0.4">
      <c r="A36" s="38" t="s">
        <v>7</v>
      </c>
      <c r="B36" s="36"/>
      <c r="C36" s="40">
        <f>ROUND(C35*0.19,2)</f>
        <v>0.03</v>
      </c>
      <c r="D36" s="39" t="s">
        <v>6</v>
      </c>
      <c r="E36" s="36"/>
      <c r="F36" s="2"/>
      <c r="G36" s="2"/>
      <c r="H36" s="2"/>
      <c r="I36" s="2"/>
    </row>
    <row r="37" spans="1:9" ht="16.2" x14ac:dyDescent="0.4">
      <c r="A37" s="38" t="s">
        <v>8</v>
      </c>
      <c r="B37" s="36"/>
      <c r="C37" s="40">
        <f>C35+C36</f>
        <v>0.17</v>
      </c>
      <c r="D37" s="39" t="s">
        <v>6</v>
      </c>
      <c r="E37" s="36"/>
      <c r="F37" s="2"/>
      <c r="G37" s="2"/>
      <c r="H37" s="2"/>
      <c r="I37" s="2"/>
    </row>
    <row r="38" spans="1:9" x14ac:dyDescent="0.3">
      <c r="A38" s="36"/>
      <c r="B38" s="36"/>
      <c r="C38" s="36"/>
      <c r="D38" s="36"/>
      <c r="E38" s="36"/>
      <c r="F38" s="2"/>
      <c r="G38" s="2"/>
      <c r="H38" s="2"/>
      <c r="I38" s="2"/>
    </row>
    <row r="39" spans="1:9" x14ac:dyDescent="0.3">
      <c r="A39" s="2"/>
      <c r="B39" s="2"/>
      <c r="C39" s="2"/>
      <c r="D39" s="2"/>
      <c r="E39" s="2"/>
      <c r="F39" s="2"/>
      <c r="G39" s="2"/>
      <c r="H39" s="2"/>
      <c r="I39" s="2"/>
    </row>
    <row r="41" spans="1:9" x14ac:dyDescent="0.3">
      <c r="D41" s="96">
        <v>7</v>
      </c>
    </row>
  </sheetData>
  <mergeCells count="2">
    <mergeCell ref="A1:I1"/>
    <mergeCell ref="A5:J5"/>
  </mergeCells>
  <pageMargins left="0.9" right="0.4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74775-AA2C-47D0-BB04-F71BF3499E0E}">
  <dimension ref="A1:K71"/>
  <sheetViews>
    <sheetView zoomScale="96" zoomScaleNormal="96" workbookViewId="0">
      <selection activeCell="A67" sqref="A67:XFD67"/>
    </sheetView>
  </sheetViews>
  <sheetFormatPr defaultRowHeight="14.4" x14ac:dyDescent="0.3"/>
  <cols>
    <col min="1" max="1" width="34.6640625" customWidth="1"/>
    <col min="2" max="2" width="13.44140625" bestFit="1" customWidth="1"/>
    <col min="3" max="3" width="13" customWidth="1"/>
    <col min="4" max="4" width="12.44140625" customWidth="1"/>
    <col min="5" max="5" width="8.33203125" customWidth="1"/>
    <col min="6" max="6" width="7.44140625" customWidth="1"/>
    <col min="7" max="7" width="8.5546875" customWidth="1"/>
    <col min="9" max="10" width="9" customWidth="1"/>
    <col min="11" max="11" width="7.6640625" customWidth="1"/>
  </cols>
  <sheetData>
    <row r="1" spans="1:11" ht="16.8" x14ac:dyDescent="0.3">
      <c r="A1" s="89" t="s">
        <v>23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1" ht="13.2" customHeight="1" x14ac:dyDescent="0.3">
      <c r="A2" s="1"/>
      <c r="B2" s="2"/>
      <c r="C2" s="2"/>
      <c r="D2" s="2"/>
      <c r="E2" s="2"/>
      <c r="F2" s="2"/>
      <c r="G2" s="2"/>
      <c r="H2" s="2"/>
      <c r="I2" s="2"/>
      <c r="J2" s="2"/>
    </row>
    <row r="3" spans="1:11" ht="16.8" x14ac:dyDescent="0.3">
      <c r="A3" s="3" t="s">
        <v>24</v>
      </c>
      <c r="B3" s="2"/>
      <c r="C3" s="2"/>
      <c r="D3" s="2"/>
      <c r="E3" s="2"/>
      <c r="F3" s="2"/>
      <c r="G3" s="2"/>
      <c r="H3" s="2"/>
      <c r="I3" s="2"/>
      <c r="J3" s="2"/>
    </row>
    <row r="4" spans="1:11" ht="17.399999999999999" thickBot="1" x14ac:dyDescent="0.35">
      <c r="A4" s="18" t="s">
        <v>13</v>
      </c>
      <c r="B4" s="2"/>
      <c r="C4" s="2"/>
      <c r="D4" s="2"/>
      <c r="E4" s="2"/>
      <c r="F4" s="2"/>
      <c r="G4" s="2"/>
      <c r="H4" s="2"/>
      <c r="I4" s="2"/>
      <c r="J4" s="2"/>
    </row>
    <row r="5" spans="1:11" ht="17.399999999999999" thickBot="1" x14ac:dyDescent="0.35">
      <c r="A5" s="93" t="s">
        <v>0</v>
      </c>
      <c r="B5" s="94"/>
      <c r="C5" s="94"/>
      <c r="D5" s="94"/>
      <c r="E5" s="94"/>
      <c r="F5" s="94"/>
      <c r="G5" s="94"/>
      <c r="H5" s="94"/>
      <c r="I5" s="94"/>
      <c r="J5" s="94"/>
      <c r="K5" s="95"/>
    </row>
    <row r="6" spans="1:11" ht="91.8" customHeight="1" thickBot="1" x14ac:dyDescent="0.35">
      <c r="A6" s="42" t="s">
        <v>2</v>
      </c>
      <c r="B6" s="65" t="s">
        <v>1</v>
      </c>
      <c r="C6" s="65" t="s">
        <v>57</v>
      </c>
      <c r="D6" s="65" t="s">
        <v>21</v>
      </c>
      <c r="E6" s="65" t="s">
        <v>15</v>
      </c>
      <c r="F6" s="65" t="s">
        <v>16</v>
      </c>
      <c r="G6" s="65" t="s">
        <v>17</v>
      </c>
      <c r="H6" s="65" t="s">
        <v>18</v>
      </c>
      <c r="I6" s="66" t="s">
        <v>29</v>
      </c>
      <c r="J6" s="67" t="s">
        <v>30</v>
      </c>
      <c r="K6" s="68" t="s">
        <v>27</v>
      </c>
    </row>
    <row r="7" spans="1:11" ht="16.8" x14ac:dyDescent="0.3">
      <c r="A7" s="13" t="s">
        <v>22</v>
      </c>
      <c r="B7" s="14">
        <v>0</v>
      </c>
      <c r="C7" s="83"/>
      <c r="D7" s="58"/>
      <c r="E7" s="59">
        <f>D8</f>
        <v>0.5</v>
      </c>
      <c r="F7" s="59">
        <f>D9</f>
        <v>1</v>
      </c>
      <c r="G7" s="59">
        <f>D10</f>
        <v>2</v>
      </c>
      <c r="H7" s="59">
        <f>D11</f>
        <v>2.5</v>
      </c>
      <c r="I7" s="59">
        <f>D12</f>
        <v>3</v>
      </c>
      <c r="J7" s="59">
        <f>D13</f>
        <v>3.5</v>
      </c>
      <c r="K7" s="60">
        <f>D14</f>
        <v>4</v>
      </c>
    </row>
    <row r="8" spans="1:11" ht="16.8" x14ac:dyDescent="0.3">
      <c r="A8" s="10" t="s">
        <v>15</v>
      </c>
      <c r="B8" s="9">
        <v>3</v>
      </c>
      <c r="C8" s="85">
        <f>IF(B8&lt;=C48,B8*C69*D48,IF(AND(B8&gt;C48,B8&lt;=C49),(C48-B48)*D48*C69+(B8-C48)*C69*D49,IF(AND(B8&gt;C49,B8&lt;=C50),C48*C69*D48+(C49-C48)*C69*D49+(B8 -C49)*C69*D50,IF(AND(B8&gt;C50,B8&lt;=C51),C48*C69*D48+(C49-C48)*C69*D49+(C50-C49)*C69*D50+(B8 -C50)*C69*D51,IF(AND(B8&gt;C51,B8&lt;=C52),C48*C69*D48+(C49-C48)*C69*D49+(C50-C49)*C69*D50+(C51-C50)*C69*D51+(B8 -C51)*C69*D52,IF(AND(B8&gt;C52,B8&lt;=C53),C48*C69*D48+(C49-C48)*C69*D49+(C50-C49)*C69*D50+(C51-C50)*C69*D51+(C52-C51)*C69*D52+(B8 -C52)*C69*D53,IF(AND(B8&gt;C53,B8&lt;=C54),C48*C69*D48+(C49-C48)*C69*D49+(C50-C49)*C69*D50+(C51-C50)*C69*D51+(C52-C51)*C69*D52+(C53-C52)*C69*D53+(B8-C53)*C69*D54,IF(AND(B8&gt;C54,B8&lt;=C55),C48*C69*D48+(C49-C48)*C69*D49+(C50-C49)*C69*D50+(C51-C50)*C69*D51+(C52-C51)*C69*D52+(C53-C52)*C69*D53+(C52-C53)*C69*D54+(B8-C54)*C69*D55,0))))))))</f>
        <v>0.61199999999999999</v>
      </c>
      <c r="D8" s="47">
        <f>MROUND(IF(B8&lt;=C48,B8*C69*D48,IF(AND(B8&gt;C48,B8&lt;=C49),(C48-B48)*D48*C69+(B8-C48)*C69*D49,IF(AND(B8&gt;C49,B8&lt;=C50),C48*C69*D48+(C49-C48)*C69*D49+(B8 -C49)*C69*D50,IF(AND(B8&gt;C50,B8&lt;=C51),C48*C69*D48+(C49-C48)*C69*D49+(C50-C49)*C69*D50+(B8 -C50)*C69*D51,IF(AND(B8&gt;C51,B8&lt;=C52),C48*C69*D48+(C49-C48)*C69*D49+(C50-C49)*C69*D50+(C51-C50)*C69*D51+(B8 -C51)*C69*D52,IF(AND(B8&gt;C52,B8&lt;=C53),C48*C69*D48+(C49-C48)*C69*D49+(C50-C49)*C69*D50+(C51-C50)*C69*D51+(C52-C51)*C69*D52+(B8 -C52)*C69*D53,IF(AND(B8&gt;C53,B8&lt;=C54),C48*C69*D48+(C49-C48)*C69*D49+(C50-C49)*C69*D50+(C51-C50)*C69*D51+(C52-C51)*C69*D52+(C53-C52)*C69*D53+(B8-C53)*C69*D54,IF(AND(B8&gt;C54,B8&lt;=C55),C48*C69*D48+(C49-C48)*C69*D49+(C50-C49)*C69*D50+(C51-C50)*C69*D51+(C52-C51)*C69*D52+(C53-C52)*C69*D53+(C52-C53)*C69*D54+(B8-C54)*C69*D55,0)))))))),0.5)</f>
        <v>0.5</v>
      </c>
      <c r="E8" s="48"/>
      <c r="F8" s="47">
        <f>E9</f>
        <v>0.5</v>
      </c>
      <c r="G8" s="47">
        <f>E10</f>
        <v>1.5</v>
      </c>
      <c r="H8" s="47">
        <f>E11</f>
        <v>2</v>
      </c>
      <c r="I8" s="47">
        <f>E12</f>
        <v>2.5</v>
      </c>
      <c r="J8" s="47">
        <f>E13</f>
        <v>2.5</v>
      </c>
      <c r="K8" s="61">
        <f>E14</f>
        <v>3.5</v>
      </c>
    </row>
    <row r="9" spans="1:11" ht="16.8" x14ac:dyDescent="0.3">
      <c r="A9" s="10" t="s">
        <v>16</v>
      </c>
      <c r="B9" s="9">
        <v>6</v>
      </c>
      <c r="C9" s="85">
        <f>IF(B9&lt;=C48,B9*C69*D48,IF(AND(B9&gt;C48,B9&lt;=C49),(C48-B48)*D48*C69+(B9-C48)*C69*D49,IF(AND(B9&gt;C49,B9&lt;=C50),C48*C69*D48+(C49-C48)*C69*D49+(B9 -C49)*C69*D50,IF(AND(B9&gt;C50,B9&lt;=C51),C48*C69*D48+(C49-C48)*C69*D49+(C50-C49)*C69*D50+(B9 -C50)*C69*D51,IF(AND(B9&gt;C51,B9&lt;=C52),C48*C69*D48+(C49-C48)*C69*D49+(C50-C49)*C69*D50+(C51-C50)*C69*D51+(B9 -C51)*C69*D52,IF(AND(B9&gt;C52,B9&lt;=C53),C48*C69*D48+(C49-C48)*C69*D49+(C50-C49)*C69*D50+(C51-C50)*C69*D51+(C52-C51)*C69*D52+(B9 -C52)*C69*D53,IF(AND(B9&gt;C53,B9&lt;=C54),C48*C69*D48+(C49-C48)*C69*D49+(C50-C49)*C69*D50+(C51-C50)*C69*D51+(C52-C51)*C69*D52+(C53-C52)*C69*D53+(B9-C53)*C69*D54,IF(AND(B9&gt;C54,B9&lt;=C55),C48*C69*D48+(C49-C48)*C69*D49+(C50-C49)*C69*D50+(C51-C50)*C69*D51+(C52-C51)*C69*D52+(C53-C52)*C69*D53+(C52-C53)*C69*D54+(B9-C54)*C69*D55,0))))))))</f>
        <v>1.224</v>
      </c>
      <c r="D9" s="47">
        <f>MROUND(IF(B9&lt;=C48,B9*C69*D48,IF(AND(B9&gt;C48,B9&lt;=C49),(C48-B48)*D48*C69+(B9-C48)*C69*D49,IF(AND(B9&gt;C49,B9&lt;=C50),C48*C69*D48+(C49-C48)*C69*D49+(B9 -C49)*C69*D50,IF(AND(B9&gt;C50,B9&lt;=C51),C48*C69*D48+(C49-C48)*C69*D49+(C50-C49)*C69*D50+(B9 -C50)*C69*D51,IF(AND(B9&gt;C51,B9&lt;=C52),C48*C69*D48+(C49-C48)*C69*D49+(C50-C49)*C69*D50+(C51-C50)*C69*D51+(B9 -C51)*C69*D52,IF(AND(B9&gt;C52,B9&lt;=C53),C48*C69*D48+(C49-C48)*C69*D49+(C50-C49)*C69*D50+(C51-C50)*C69*D51+(C52-C51)*C69*D52+(B9 -C52)*C69*D53,IF(AND(B9&gt;C53,B9&lt;=C54),C48*C69*D48+(C49-C48)*C69*D49+(C50-C49)*C69*D50+(C51-C50)*C69*D51+(C52-C51)*C69*D52+(C53-C52)*C69*D53+(B9-C53)*C69*D54,IF(AND(B9&gt;C54,B9&lt;=C55),C48*C69*D48+(C49-C48)*C69*D49+(C50-C49)*C69*D50+(C51-C50)*C69*D51+(C52-C51)*C69*D52+(C53-C52)*C69*D53+(C52-C53)*C69*D54+(B9-C54)*C69*D55,0)))))))),0.5)</f>
        <v>1</v>
      </c>
      <c r="E9" s="47">
        <f>IF(MROUND(C9-C8,0.5)=0,0.5,MROUND(C9-C8,0.5))</f>
        <v>0.5</v>
      </c>
      <c r="F9" s="48"/>
      <c r="G9" s="47">
        <f>F10</f>
        <v>1</v>
      </c>
      <c r="H9" s="47">
        <f>F11</f>
        <v>1.5</v>
      </c>
      <c r="I9" s="47">
        <f>F12</f>
        <v>2</v>
      </c>
      <c r="J9" s="47">
        <f>F13</f>
        <v>2</v>
      </c>
      <c r="K9" s="61">
        <f>F14</f>
        <v>3</v>
      </c>
    </row>
    <row r="10" spans="1:11" ht="16.8" x14ac:dyDescent="0.3">
      <c r="A10" s="10" t="s">
        <v>17</v>
      </c>
      <c r="B10" s="9">
        <v>11</v>
      </c>
      <c r="C10" s="85">
        <f>IF(B10&lt;=C48,B10*C69*D48,IF(AND(B10&gt;C48,B10&lt;=C49),(C48-B48)*D48*C69+(B10-C48)*C69*D49,IF(AND(B10&gt;C49,B10&lt;=C50),C48*C69*D48+(C49-C48)*C69*D49+(B10 -C49)*C69*D50,IF(AND(B10&gt;C50,B10&lt;=C51),C48*C69*D48+(C49-C48)*C69*D49+(C50-C49)*C69*D50+(B10 -C50)*C69*D51,IF(AND(B10&gt;C51,B10&lt;=C52),C48*C69*D48+(C49-C48)*C69*D49+(C50-C49)*C69*D50+(C51-C50)*C69*D51+(B10 -C51)*C69*D52,IF(AND(B10&gt;C52,B10&lt;=C53),C48*C69*D48+(C49-C48)*C69*D49+(C50-C49)*C69*D50+(C51-C50)*C69*D51+(C52-C51)*C69*D52+(B10 -C52)*C69*D53,IF(AND(B10&gt;C53,B10&lt;=C54),C48*C69*D48+(C49-C48)*C69*D49+(C50-C49)*C69*D50+(C51-C50)*C69*D51+(C52-C51)*C69*D52+(C53-C52)*C69*D53+(B10-C53)*C69*D54,IF(AND(B10&gt;C54,B10&lt;=C55),C48*C69*D48+(C49-C48)*C69*D49+(C50-C49)*C69*D50+(C51-C50)*C69*D51+(C52-C51)*C69*D52+(C53-C52)*C69*D53+(C52-C53)*C69*D54+(B10-C54)*C69*D55,0))))))))</f>
        <v>2.2440000000000002</v>
      </c>
      <c r="D10" s="47">
        <f>MROUND(IF(B10&lt;=C48,B10*C69*D48,IF(AND(B10&gt;C48,B10&lt;=C49),(C48-B48)*D48*C69+(B10-C48)*C69*D49,IF(AND(B10&gt;C49,B10&lt;=C50),C48*C69*D48+(C49-C48)*C69*D49+(B10 -C49)*C69*D50,IF(AND(B10&gt;C50,B10&lt;=C51),C48*C69*D48+(C49-C48)*C69*D49+(C50-C49)*C69*D50+(B10 -C50)*C69*D51,IF(AND(B10&gt;C51,B10&lt;=C52),C48*C69*D48+(C49-C48)*C69*D49+(C50-C49)*C69*D50+(C51-C50)*C69*D51+(B10 -C51)*C69*D52,IF(AND(B10&gt;C52,B10&lt;=C53),C48*C69*D48+(C49-C48)*C69*D49+(C50-C49)*C69*D50+(C51-C50)*C69*D51+(C52-C51)*C69*D52+(B10 -C52)*C69*D53,IF(AND(B10&gt;C53,B10&lt;=C54),C48*C69*D48+(C49-C48)*C69*D49+(C50-C49)*C69*D50+(C51-C50)*C69*D51+(C52-C51)*C69*D52+(C53-C52)*C69*D53+(B10-C53)*C69*D54,IF(AND(B10&gt;C54,B10&lt;=C55),C48*C69*D48+(C49-C48)*C69*D49+(C50-C49)*C69*D50+(C51-C50)*C69*D51+(C52-C51)*C69*D52+(C53-C52)*C69*D53+(C52-C53)*C69*D54+(B10-C54)*C69*D55,0)))))))),0.5)</f>
        <v>2</v>
      </c>
      <c r="E10" s="47">
        <f>MROUND(C10-C8,0.5)</f>
        <v>1.5</v>
      </c>
      <c r="F10" s="47">
        <f>IF(MROUND(C10-C9,0.5)=0,0.5,MROUND(C10-C9,0.5))</f>
        <v>1</v>
      </c>
      <c r="G10" s="49"/>
      <c r="H10" s="50">
        <f>G11</f>
        <v>0.5</v>
      </c>
      <c r="I10" s="47">
        <f>G12</f>
        <v>0.5</v>
      </c>
      <c r="J10" s="47">
        <f>G13</f>
        <v>1</v>
      </c>
      <c r="K10" s="61">
        <f>G14</f>
        <v>2</v>
      </c>
    </row>
    <row r="11" spans="1:11" ht="16.8" x14ac:dyDescent="0.3">
      <c r="A11" s="10" t="s">
        <v>18</v>
      </c>
      <c r="B11" s="9">
        <v>14</v>
      </c>
      <c r="C11" s="85">
        <f>IF(B11&lt;=C48,B11*C69*D48,IF(AND(B11&gt;C48,B11&lt;=C49),(C48-B48)*D48*C69+(B11-C48)*C69*D49,IF(AND(B11&gt;C49,B11&lt;=C50),C48*C69*D48+(C49-C48)*C69*D49+(B11 -C49)*C69*D50,IF(AND(B11&gt;C50,B11&lt;=C51),C48*C69*D48+(C49-C48)*C69*D49+(C50-C49)*C69*D50+(B11 -C50)*C69*D51,IF(AND(B11&gt;C51,B11&lt;=C52),C48*C69*D48+(C49-C48)*C69*D49+(C50-C49)*C69*D50+(C51-C50)*C69*D51+(B11 -C51)*C69*D52,IF(AND(B11&gt;C52,B11&lt;=C53),C48*C69*D48+(C49-C48)*C69*D49+(C50-C49)*C69*D50+(C51-C50)*C69*D51+(C52-C51)*C69*D52+(B11 -C52)*C69*D53,IF(AND(B11&gt;C53,B11&lt;=C54),C48*C69*D48+(C49-C48)*C69*D49+(C50-C49)*C69*D50+(C51-C50)*C69*D51+(C52-C51)*C69*D52+(C53-C52)*C69*D53+(B11-C53)*C69*D54,IF(AND(B11&gt;C54,B11&lt;=C55),C48*C69*D48+(C49-C48)*C69*D49+(C50-C49)*C69*D50+(C51-C50)*C69*D51+(C52-C51)*C69*D52+(C53-C52)*C69*D53+(C52-C53)*C69*D54+(B11-C54)*C69*D55,0))))))))</f>
        <v>2.7199999999999998</v>
      </c>
      <c r="D11" s="47">
        <f>MROUND(IF(B11&lt;=C48,B11*C69*D48,IF(AND(B11&gt;C48,B11&lt;=C49),(C48-B48)*D48*C69+(B11-C48)*C69*D49,IF(AND(B11&gt;C49,B11&lt;=C50),C48*C69*D48+(C49-C48)*C69*D49+(B11 -C49)*C69*D50,IF(AND(B11&gt;C50,B11&lt;=C51),C48*C69*D48+(C49-C48)*C69*D49+(C50-C49)*C69*D50+(B11 -C50)*C69*D51,IF(AND(B11&gt;C51,B11&lt;=C52),C48*C69*D48+(C49-C48)*C69*D49+(C50-C49)*C69*D50+(C51-C50)*C69*D51+(B11 -C51)*C69*D52,IF(AND(B11&gt;C52,B11&lt;=C53),C48*C69*D48+(C49-C48)*C69*D49+(C50-C49)*C69*D50+(C51-C50)*C69*D51+(C52-C51)*C69*D52+(B11 -C52)*C69*D53,IF(AND(B11&gt;C53,B11&lt;=C54),C48*C69*D48+(C49-C48)*C69*D49+(C50-C49)*C69*D50+(C51-C50)*C69*D51+(C52-C51)*C69*D52+(C53-C52)*C69*D53+(B11-C53)*C69*D54,IF(AND(B11&gt;C54,B11&lt;=C55),C48*C69*D48+(C49-C48)*C69*D49+(C50-C49)*C69*D50+(C51-C50)*C69*D51+(C52-C51)*C69*D52+(C53-C52)*C69*D53+(C52-C53)*C69*D54+(B11-C54)*C69*D55,0)))))))),0.5)</f>
        <v>2.5</v>
      </c>
      <c r="E11" s="47">
        <f>MROUND(C11-C8,0.5)</f>
        <v>2</v>
      </c>
      <c r="F11" s="47">
        <f>MROUND(C11-C9,0.5)</f>
        <v>1.5</v>
      </c>
      <c r="G11" s="50">
        <f>IF(MROUND(C11-C10,0.5)=0,0.5,MROUND(C11-C10,0.5))</f>
        <v>0.5</v>
      </c>
      <c r="H11" s="49"/>
      <c r="I11" s="47">
        <f>H12</f>
        <v>0.5</v>
      </c>
      <c r="J11" s="47">
        <f>H13</f>
        <v>0.5</v>
      </c>
      <c r="K11" s="61">
        <f>H14</f>
        <v>1.5</v>
      </c>
    </row>
    <row r="12" spans="1:11" ht="16.8" x14ac:dyDescent="0.3">
      <c r="A12" s="10" t="s">
        <v>28</v>
      </c>
      <c r="B12" s="9">
        <v>16</v>
      </c>
      <c r="C12" s="85">
        <f>IF(B12&lt;=C48,B12*C69*D48,IF(AND(B12&gt;C48,B12&lt;=C49),(C48-B48)*D48*C69+(B12-C48)*C69*D49,IF(AND(B12&gt;C49,B12&lt;=C50),C48*C69*D48+(C49-C48)*C69*D49+(B12 -C49)*C69*D50,IF(AND(B12&gt;C50,B12&lt;=C51),C48*C69*D48+(C49-C48)*C69*D49+(C50-C49)*C69*D50+(B12 -C50)*C69*D51,IF(AND(B12&gt;C51,B12&lt;=C52),C48*C69*D48+(C49-C48)*C69*D49+(C50-C49)*C69*D50+(C51-C50)*C69*D51+(B12 -C51)*C69*D52,IF(AND(B12&gt;C52,B12&lt;=C53),C48*C69*D48+(C49-C48)*C69*D49+(C50-C49)*C69*D50+(C51-C50)*C69*D51+(C52-C51)*C69*D52+(B12 -C52)*C69*D53,IF(AND(B12&gt;C53,B12&lt;=C54),C48*C69*D48+(C49-C48)*C69*D49+(C50-C49)*C69*D50+(C51-C50)*C69*D51+(C52-C51)*C69*D52+(C53-C52)*C69*D53+(B12-C53)*C69*D54,IF(AND(B12&gt;C54,B12&lt;=C55),C48*C69*D48+(C49-C48)*C69*D49+(C50-C49)*C69*D50+(C51-C50)*C69*D51+(C52-C51)*C69*D52+(C53-C52)*C69*D53+(C52-C53)*C69*D54+(B12-C54)*C69*D55,0))))))))</f>
        <v>2.992</v>
      </c>
      <c r="D12" s="47">
        <f>MROUND(IF(B12&lt;=C48,B12*C69*D48,IF(AND(B12&gt;C48,B12&lt;=C49),(C48-B48)*D48*C69+(B12-C48)*C69*D49,IF(AND(B12&gt;C49,B12&lt;=C50),C48*C69*D48+(C49-C48)*C69*D49+(B12 -C49)*C69*D50,IF(AND(B12&gt;C50,B12&lt;=C51),C48*C69*D48+(C49-C48)*C69*D49+(C50-C49)*C69*D50+(B12 -C50)*C69*D51,IF(AND(B12&gt;C51,B12&lt;=C52),C48*C69*D48+(C49-C48)*C69*D49+(C50-C49)*C69*D50+(C51-C50)*C69*D51+(B12 -C51)*C69*D52,IF(AND(B12&gt;C52,B12&lt;=C53),C48*C69*D48+(C49-C48)*C69*D49+(C50-C49)*C69*D50+(C51-C50)*C69*D51+(C52-C51)*C69*D52+(B12 -C52)*C69*D53,IF(AND(B12&gt;C53,B12&lt;=C54),C48*C69*D48+(C49-C48)*C69*D49+(C50-C49)*C69*D50+(C51-C50)*C69*D51+(C52-C51)*C69*D52+(C53-C52)*C69*D53+(B12-C53)*C69*D54,IF(AND(B12&gt;C54,B12&lt;=C55),C48*C69*D48+(C49-C48)*C69*D49+(C50-C49)*C69*D50+(C51-C50)*C69*D51+(C52-C51)*C69*D52+(C53-C52)*C69*D53+(C52-C53)*C69*D54+(B12-C54)*C69*D55,0)))))))),0.5)</f>
        <v>3</v>
      </c>
      <c r="E12" s="47">
        <f>MROUND(C12-C8,0.5)</f>
        <v>2.5</v>
      </c>
      <c r="F12" s="47">
        <f>MROUND(C12-C9,0.5)</f>
        <v>2</v>
      </c>
      <c r="G12" s="47">
        <f>MROUND(C12-C10,0.5)</f>
        <v>0.5</v>
      </c>
      <c r="H12" s="47">
        <f>IF(MROUND(C12-C11,0.5)=0,0.5,MROUND(C12-C11,0.5))</f>
        <v>0.5</v>
      </c>
      <c r="I12" s="48"/>
      <c r="J12" s="47">
        <f>I13</f>
        <v>0.5</v>
      </c>
      <c r="K12" s="61">
        <f>I14</f>
        <v>1</v>
      </c>
    </row>
    <row r="13" spans="1:11" ht="16.8" x14ac:dyDescent="0.3">
      <c r="A13" s="16" t="s">
        <v>26</v>
      </c>
      <c r="B13" s="17">
        <v>18</v>
      </c>
      <c r="C13" s="85">
        <f>IF(B13&lt;=C48,B13*C69*D48,IF(AND(B13&gt;C48,B13&lt;=C49),(C48-B48)*D48*C69+(B13-C48)*C69*D49,IF(AND(B13&gt;C49,B13&lt;=C50),C48*C69*D48+(C49-C48)*C69*D49+(B13 -C49)*C69*D50,IF(AND(B13&gt;C50,B13&lt;=C51),C48*C69*D48+(C49-C48)*C69*D49+(C50-C49)*C69*D50+(B13 -C50)*C69*D51,IF(AND(B13&gt;C51,B13&lt;=C52),C48*C69*D48+(C49-C48)*C69*D49+(C50-C49)*C69*D50+(C51-C50)*C69*D51+(B13 -C51)*C69*D52,IF(AND(B13&gt;C52,B13&lt;=C53),C48*C69*D48+(C49-C48)*C69*D49+(C50-C49)*C69*D50+(C51-C50)*C69*D51+(C52-C51)*C69*D52+(B13 -C52)*C69*D53,IF(AND(B13&gt;C53,B13&lt;=C54),C48*C69*D48+(C49-C48)*C69*D49+(C50-C49)*C69*D50+(C51-C50)*C69*D51+(C52-C51)*C69*D52+(C53-C52)*C69*D53+(B13-C53)*C69*D54,IF(AND(B13&gt;C54,B13&lt;=C55),C48*C69*D48+(C49-C48)*C69*D49+(C50-C49)*C69*D50+(C51-C50)*C69*D51+(C52-C51)*C69*D52+(C53-C52)*C69*D53+(C52-C53)*C69*D54+(B13-C54)*C69*D55,0))))))))</f>
        <v>3.2640000000000002</v>
      </c>
      <c r="D13" s="47">
        <f>MROUND(IF(B13&lt;=C48,B13*C69*D48,IF(AND(B13&gt;C48,B13&lt;=C49),(C48-B48)*D48*C69+(B13-C48)*C69*D49,IF(AND(B13&gt;C49,B13&lt;=C50),C48*C69*D48+(C49-C48)*C69*D49+(B13 -C49)*C69*D50,IF(AND(B13&gt;C50,B13&lt;=C51),C48*C69*D48+(C49-C48)*C69*D49+(C50-C49)*C69*D50+(B13 -C50)*C69*D51,IF(AND(B13&gt;C51,B13&lt;=C52),C48*C69*D48+(C49-C48)*C69*D49+(C50-C49)*C69*D50+(C51-C50)*C69*D51+(B13 -C51)*C69*D52,IF(AND(B13&gt;C52,B13&lt;=C53),C48*C69*D48+(C49-C48)*C69*D49+(C50-C49)*C69*D50+(C51-C50)*C69*D51+(C52-C51)*C69*D52+(B13 -C52)*C69*D53,IF(AND(B13&gt;C53,B13&lt;=C54),C48*C69*D48+(C49-C48)*C69*D49+(C50-C49)*C69*D50+(C51-C50)*C69*D51+(C52-C51)*C69*D52+(C53-C52)*C69*D53+(B13-C53)*C69*D54,IF(AND(B13&gt;C54,B13&lt;=C55),C48*C69*D48+(C49-C48)*C69*D49+(C50-C49)*C69*D50+(C51-C50)*C69*D51+(C52-C51)*C69*D52+(C53-C52)*C69*D53+(C52-C53)*C69*D54+(B13-C54)*C69*D55,0)))))))),0.5)</f>
        <v>3.5</v>
      </c>
      <c r="E13" s="47">
        <f>MROUND(C13-C8,0.5)</f>
        <v>2.5</v>
      </c>
      <c r="F13" s="47">
        <f>MROUND(C13-C9,0.5)</f>
        <v>2</v>
      </c>
      <c r="G13" s="50">
        <f>MROUND(C13-C10,0.5)</f>
        <v>1</v>
      </c>
      <c r="H13" s="50">
        <f>MROUND(C13-C11,0.5)</f>
        <v>0.5</v>
      </c>
      <c r="I13" s="47">
        <f>IF(MROUND(C13-C12,0.5)=0,0.5,MROUND(C13-C12,0.5))</f>
        <v>0.5</v>
      </c>
      <c r="J13" s="48"/>
      <c r="K13" s="61">
        <f>J14</f>
        <v>1</v>
      </c>
    </row>
    <row r="14" spans="1:11" ht="17.399999999999999" thickBot="1" x14ac:dyDescent="0.35">
      <c r="A14" s="11" t="s">
        <v>27</v>
      </c>
      <c r="B14" s="12">
        <v>25</v>
      </c>
      <c r="C14" s="86">
        <f>IF(B14&lt;=C48,B14*C69*D48,IF(AND(B14&gt;C48,B14&lt;=C49),(C48-B48)*D48*C69+(B14-C48)*C69*D49,IF(AND(B14&gt;C49,B14&lt;=C50),C48*C69*D48+(C49-C48)*C69*D49+(B14 -C49)*C69*D50,IF(AND(B14&gt;C50,B14&lt;=C51),C48*C69*D48+(C49-C48)*C69*D49+(C50-C49)*C69*D50+(B14 -C50)*C69*D51,IF(AND(B14&gt;C51,B14&lt;=C52),C48*C69*D48+(C49-C48)*C69*D49+(C50-C49)*C69*D50+(C51-C50)*C69*D51+(B14 -C51)*C69*D52,IF(AND(B14&gt;C52,B14&lt;=C53),C48*C69*D48+(C49-C48)*C69*D49+(C50-C49)*C69*D50+(C51-C50)*C69*D51+(C52-C51)*C69*D52+(B14 -C52)*C69*D53,IF(AND(B14&gt;C53,B14&lt;=C54),C48*C69*D48+(C49-C48)*C69*D49+(C50-C49)*C69*D50+(C51-C50)*C69*D51+(C52-C51)*C69*D52+(C53-C52)*C69*D53+(B14-C53)*C69*D54,IF(AND(B14&gt;C54,B14&lt;=C55),C48*C69*D48+(C49-C48)*C69*D49+(C50-C49)*C69*D50+(C51-C50)*C69*D51+(C52-C51)*C69*D52+(C53-C52)*C69*D53+(C52-C53)*C69*D54+(B14-C54)*C69*D55,0))))))))</f>
        <v>4.2160000000000002</v>
      </c>
      <c r="D14" s="62">
        <f>MROUND(IF(B14&lt;=C48,B14*C69*D48,IF(AND(B14&gt;C48,B14&lt;=C49),(C48-B48)*D48*C69+(B14-C48)*C69*D49,IF(AND(B14&gt;C49,B14&lt;=C50),C48*C69*D48+(C49-C48)*C69*D49+(B14 -C49)*C69*D50,IF(AND(B14&gt;C50,B14&lt;=C51),C48*C69*D48+(C49-C48)*C69*D49+(C50-C49)*C69*D50+(B14 -C50)*C69*D51,IF(AND(B14&gt;C51,B14&lt;=C52),C48*C69*D48+(C49-C48)*C69*D49+(C50-C49)*C69*D50+(C51-C50)*C69*D51+(B14 -C51)*C69*D52,IF(AND(B14&gt;C52,B14&lt;=C53),C48*C69*D48+(C49-C48)*C69*D49+(C50-C49)*C69*D50+(C51-C50)*C69*D51+(C52-C51)*C69*D52+(B14 -C52)*C69*D53,IF(AND(B14&gt;C53,B14&lt;=C54),C48*C69*D48+(C49-C48)*C69*D49+(C50-C49)*C69*D50+(C51-C50)*C69*D51+(C52-C51)*C69*D52+(C53-C52)*C69*D53+(B14-C53)*C69*D54,IF(AND(B14&gt;C54,B14&lt;=C55),C48*C69*D48+(C49-C48)*C69*D49+(C50-C49)*C69*D50+(C51-C50)*C69*D51+(C52-C51)*C69*D52+(C53-C52)*C69*D53+(C52-C53)*C69*D54+(B14-C54)*C69*D55,0)))))))),0.5)</f>
        <v>4</v>
      </c>
      <c r="E14" s="62">
        <f>MROUND(C14-C8,0.5)</f>
        <v>3.5</v>
      </c>
      <c r="F14" s="62">
        <f>MROUND(C14-C9,0.5)</f>
        <v>3</v>
      </c>
      <c r="G14" s="62">
        <f>MROUND(C14-C10,0.5)</f>
        <v>2</v>
      </c>
      <c r="H14" s="62">
        <f>MROUND(C14-C11,0.5)</f>
        <v>1.5</v>
      </c>
      <c r="I14" s="62">
        <f>MROUND(C14-C12,0.5)</f>
        <v>1</v>
      </c>
      <c r="J14" s="62">
        <f>IF(MROUND(C14-C13,0.5)=0,0.5,MROUND(C14-C13,0.5))</f>
        <v>1</v>
      </c>
      <c r="K14" s="64"/>
    </row>
    <row r="15" spans="1:11" ht="16.8" x14ac:dyDescent="0.3">
      <c r="A15" s="1"/>
      <c r="B15" s="2"/>
      <c r="C15" s="2"/>
      <c r="D15" s="2"/>
      <c r="E15" s="2"/>
      <c r="F15" s="2"/>
      <c r="G15" s="2"/>
      <c r="H15" s="2"/>
      <c r="I15" s="2"/>
      <c r="J15" s="2"/>
    </row>
    <row r="16" spans="1:11" ht="1.5" customHeight="1" thickBot="1" x14ac:dyDescent="0.35">
      <c r="A16" s="1"/>
      <c r="B16" s="2"/>
      <c r="C16" s="2"/>
      <c r="D16" s="2"/>
      <c r="E16" s="2"/>
      <c r="F16" s="2"/>
      <c r="G16" s="2"/>
      <c r="H16" s="2"/>
      <c r="I16" s="2"/>
      <c r="J16" s="2"/>
    </row>
    <row r="17" spans="1:10" ht="9" hidden="1" customHeight="1" x14ac:dyDescent="0.3">
      <c r="A17" s="1"/>
      <c r="B17" s="2"/>
      <c r="C17" s="2"/>
      <c r="D17" s="2"/>
      <c r="E17" s="2"/>
      <c r="F17" s="2"/>
      <c r="G17" s="2"/>
      <c r="H17" s="2"/>
      <c r="I17" s="2"/>
      <c r="J17" s="2"/>
    </row>
    <row r="18" spans="1:10" ht="16.8" hidden="1" x14ac:dyDescent="0.3">
      <c r="A18" s="1"/>
      <c r="B18" s="2"/>
      <c r="C18" s="2"/>
      <c r="D18" s="2"/>
      <c r="E18" s="2"/>
      <c r="F18" s="2"/>
      <c r="G18" s="2"/>
      <c r="H18" s="2"/>
      <c r="I18" s="2"/>
      <c r="J18" s="2"/>
    </row>
    <row r="19" spans="1:10" ht="16.8" hidden="1" x14ac:dyDescent="0.3">
      <c r="A19" s="1"/>
      <c r="B19" s="2"/>
      <c r="C19" s="2"/>
      <c r="D19" s="2"/>
      <c r="E19" s="2"/>
      <c r="F19" s="2"/>
      <c r="G19" s="2"/>
      <c r="H19" s="2"/>
      <c r="I19" s="2"/>
      <c r="J19" s="2"/>
    </row>
    <row r="20" spans="1:10" ht="16.8" hidden="1" x14ac:dyDescent="0.3">
      <c r="A20" s="1"/>
      <c r="B20" s="2"/>
      <c r="C20" s="2"/>
      <c r="D20" s="2"/>
      <c r="E20" s="2"/>
      <c r="F20" s="2"/>
      <c r="G20" s="2"/>
      <c r="H20" s="2"/>
      <c r="I20" s="2"/>
      <c r="J20" s="2"/>
    </row>
    <row r="21" spans="1:10" ht="16.8" hidden="1" x14ac:dyDescent="0.3">
      <c r="A21" s="1"/>
      <c r="B21" s="2"/>
      <c r="C21" s="2"/>
      <c r="D21" s="2"/>
      <c r="E21" s="2"/>
      <c r="F21" s="2"/>
      <c r="G21" s="2"/>
      <c r="H21" s="2"/>
      <c r="I21" s="2"/>
      <c r="J21" s="2"/>
    </row>
    <row r="22" spans="1:10" ht="16.8" hidden="1" x14ac:dyDescent="0.3">
      <c r="A22" s="1"/>
      <c r="B22" s="2"/>
      <c r="C22" s="2"/>
      <c r="D22" s="2"/>
      <c r="E22" s="2"/>
      <c r="F22" s="2"/>
      <c r="G22" s="2"/>
      <c r="H22" s="2"/>
      <c r="I22" s="2"/>
      <c r="J22" s="2"/>
    </row>
    <row r="23" spans="1:10" ht="16.8" hidden="1" x14ac:dyDescent="0.3">
      <c r="A23" s="1"/>
      <c r="B23" s="2"/>
      <c r="C23" s="2"/>
      <c r="D23" s="2"/>
      <c r="E23" s="2"/>
      <c r="F23" s="2"/>
      <c r="G23" s="2"/>
      <c r="H23" s="2"/>
      <c r="I23" s="2"/>
      <c r="J23" s="2"/>
    </row>
    <row r="24" spans="1:10" ht="16.8" hidden="1" x14ac:dyDescent="0.3">
      <c r="A24" s="1"/>
      <c r="B24" s="2"/>
      <c r="C24" s="2"/>
      <c r="D24" s="2"/>
      <c r="E24" s="2"/>
      <c r="F24" s="2"/>
      <c r="G24" s="2"/>
      <c r="H24" s="2"/>
      <c r="I24" s="2"/>
      <c r="J24" s="2"/>
    </row>
    <row r="25" spans="1:10" ht="16.8" hidden="1" x14ac:dyDescent="0.3">
      <c r="A25" s="1"/>
      <c r="B25" s="2"/>
      <c r="C25" s="2"/>
      <c r="D25" s="2"/>
      <c r="E25" s="2"/>
      <c r="F25" s="2"/>
      <c r="G25" s="2"/>
      <c r="H25" s="2"/>
      <c r="I25" s="2"/>
      <c r="J25" s="2"/>
    </row>
    <row r="26" spans="1:10" ht="16.8" hidden="1" x14ac:dyDescent="0.3">
      <c r="A26" s="1"/>
      <c r="B26" s="2"/>
      <c r="C26" s="2"/>
      <c r="D26" s="2"/>
      <c r="E26" s="2"/>
      <c r="F26" s="2"/>
      <c r="G26" s="2"/>
      <c r="H26" s="2"/>
      <c r="I26" s="2"/>
      <c r="J26" s="2"/>
    </row>
    <row r="27" spans="1:10" ht="16.8" hidden="1" x14ac:dyDescent="0.3">
      <c r="A27" s="1"/>
      <c r="B27" s="2"/>
      <c r="C27" s="2"/>
      <c r="D27" s="2"/>
      <c r="E27" s="2"/>
      <c r="F27" s="2"/>
      <c r="G27" s="2"/>
      <c r="H27" s="2"/>
      <c r="I27" s="2"/>
      <c r="J27" s="2"/>
    </row>
    <row r="28" spans="1:10" ht="16.8" hidden="1" x14ac:dyDescent="0.3">
      <c r="A28" s="1"/>
      <c r="B28" s="2"/>
      <c r="C28" s="2"/>
      <c r="D28" s="2"/>
      <c r="E28" s="2"/>
      <c r="F28" s="2"/>
      <c r="G28" s="2"/>
      <c r="H28" s="2"/>
      <c r="I28" s="2"/>
      <c r="J28" s="2"/>
    </row>
    <row r="29" spans="1:10" ht="16.8" hidden="1" x14ac:dyDescent="0.3">
      <c r="A29" s="1"/>
      <c r="B29" s="2"/>
      <c r="C29" s="2"/>
      <c r="D29" s="2"/>
      <c r="E29" s="2"/>
      <c r="F29" s="2"/>
      <c r="G29" s="2"/>
      <c r="H29" s="2"/>
      <c r="I29" s="2"/>
      <c r="J29" s="2"/>
    </row>
    <row r="30" spans="1:10" ht="16.8" hidden="1" x14ac:dyDescent="0.3">
      <c r="A30" s="1"/>
      <c r="B30" s="2"/>
      <c r="C30" s="2"/>
      <c r="D30" s="2"/>
      <c r="E30" s="2"/>
      <c r="F30" s="2"/>
      <c r="G30" s="2"/>
      <c r="H30" s="2"/>
      <c r="I30" s="2"/>
      <c r="J30" s="2"/>
    </row>
    <row r="31" spans="1:10" ht="16.8" hidden="1" x14ac:dyDescent="0.3">
      <c r="A31" s="1"/>
      <c r="B31" s="2"/>
      <c r="C31" s="2"/>
      <c r="D31" s="2"/>
      <c r="E31" s="2"/>
      <c r="F31" s="2"/>
      <c r="G31" s="2"/>
      <c r="H31" s="2"/>
      <c r="I31" s="2"/>
      <c r="J31" s="2"/>
    </row>
    <row r="32" spans="1:10" ht="16.8" hidden="1" x14ac:dyDescent="0.3">
      <c r="A32" s="1"/>
      <c r="B32" s="2"/>
      <c r="C32" s="2"/>
      <c r="D32" s="2"/>
      <c r="E32" s="2"/>
      <c r="F32" s="2"/>
      <c r="G32" s="2"/>
      <c r="H32" s="2"/>
      <c r="I32" s="2"/>
      <c r="J32" s="2"/>
    </row>
    <row r="33" spans="1:10" ht="6" hidden="1" customHeight="1" x14ac:dyDescent="0.3">
      <c r="A33" s="1"/>
      <c r="B33" s="2"/>
      <c r="C33" s="2"/>
      <c r="D33" s="2"/>
      <c r="E33" s="2"/>
      <c r="F33" s="2"/>
      <c r="G33" s="2"/>
      <c r="H33" s="2"/>
      <c r="I33" s="2"/>
      <c r="J33" s="2"/>
    </row>
    <row r="34" spans="1:10" ht="16.8" hidden="1" x14ac:dyDescent="0.3">
      <c r="A34" s="1"/>
      <c r="B34" s="2"/>
      <c r="C34" s="2"/>
      <c r="D34" s="2"/>
      <c r="E34" s="2"/>
      <c r="F34" s="2"/>
      <c r="G34" s="2"/>
      <c r="H34" s="2"/>
      <c r="I34" s="2"/>
      <c r="J34" s="2"/>
    </row>
    <row r="35" spans="1:10" ht="16.8" hidden="1" x14ac:dyDescent="0.3">
      <c r="A35" s="1"/>
      <c r="B35" s="2"/>
      <c r="C35" s="2"/>
      <c r="D35" s="2"/>
      <c r="E35" s="2"/>
      <c r="F35" s="2"/>
      <c r="G35" s="2"/>
      <c r="H35" s="2"/>
      <c r="I35" s="2"/>
      <c r="J35" s="2"/>
    </row>
    <row r="36" spans="1:10" ht="16.8" hidden="1" x14ac:dyDescent="0.3">
      <c r="A36" s="1"/>
      <c r="B36" s="2"/>
      <c r="C36" s="2"/>
      <c r="D36" s="2"/>
      <c r="E36" s="2"/>
      <c r="F36" s="2"/>
      <c r="G36" s="2"/>
      <c r="H36" s="2"/>
      <c r="I36" s="2"/>
      <c r="J36" s="2"/>
    </row>
    <row r="37" spans="1:10" ht="16.8" hidden="1" x14ac:dyDescent="0.3">
      <c r="A37" s="1"/>
      <c r="B37" s="2"/>
      <c r="C37" s="2"/>
      <c r="D37" s="2"/>
      <c r="E37" s="2"/>
      <c r="F37" s="2"/>
      <c r="G37" s="2"/>
      <c r="H37" s="2"/>
      <c r="I37" s="2"/>
      <c r="J37" s="2"/>
    </row>
    <row r="38" spans="1:10" ht="16.8" hidden="1" x14ac:dyDescent="0.3">
      <c r="A38" s="1"/>
      <c r="B38" s="2"/>
      <c r="C38" s="2"/>
      <c r="D38" s="2"/>
      <c r="E38" s="2"/>
      <c r="F38" s="2"/>
      <c r="G38" s="2"/>
      <c r="H38" s="2"/>
      <c r="I38" s="2"/>
      <c r="J38" s="2"/>
    </row>
    <row r="39" spans="1:10" ht="16.8" hidden="1" x14ac:dyDescent="0.3">
      <c r="A39" s="1"/>
      <c r="B39" s="2"/>
      <c r="C39" s="2"/>
      <c r="D39" s="2"/>
      <c r="E39" s="2"/>
      <c r="F39" s="2"/>
      <c r="G39" s="2"/>
      <c r="H39" s="2"/>
      <c r="I39" s="2"/>
      <c r="J39" s="2"/>
    </row>
    <row r="40" spans="1:10" ht="16.8" hidden="1" x14ac:dyDescent="0.3">
      <c r="A40" s="1"/>
      <c r="B40" s="2"/>
      <c r="C40" s="2"/>
      <c r="D40" s="2"/>
      <c r="E40" s="2"/>
      <c r="F40" s="2"/>
      <c r="G40" s="2"/>
      <c r="H40" s="2"/>
      <c r="I40" s="2"/>
      <c r="J40" s="2"/>
    </row>
    <row r="41" spans="1:10" ht="16.8" hidden="1" x14ac:dyDescent="0.3">
      <c r="A41" s="1"/>
      <c r="B41" s="2"/>
      <c r="C41" s="2"/>
      <c r="D41" s="2"/>
      <c r="E41" s="2"/>
      <c r="F41" s="2"/>
      <c r="G41" s="2"/>
      <c r="H41" s="2"/>
      <c r="I41" s="2"/>
      <c r="J41" s="2"/>
    </row>
    <row r="42" spans="1:10" ht="16.8" hidden="1" x14ac:dyDescent="0.3">
      <c r="A42" s="1"/>
      <c r="B42" s="2"/>
      <c r="C42" s="2"/>
      <c r="D42" s="2"/>
      <c r="E42" s="2"/>
      <c r="F42" s="2"/>
      <c r="G42" s="2"/>
      <c r="H42" s="2"/>
      <c r="I42" s="2"/>
      <c r="J42" s="2"/>
    </row>
    <row r="43" spans="1:10" ht="16.8" hidden="1" x14ac:dyDescent="0.3">
      <c r="A43" s="1"/>
      <c r="B43" s="2"/>
      <c r="C43" s="2"/>
      <c r="D43" s="2"/>
      <c r="E43" s="2"/>
      <c r="F43" s="2"/>
      <c r="G43" s="2"/>
      <c r="H43" s="2"/>
      <c r="I43" s="2"/>
      <c r="J43" s="2"/>
    </row>
    <row r="44" spans="1:10" ht="16.8" hidden="1" x14ac:dyDescent="0.3">
      <c r="A44" s="1"/>
      <c r="B44" s="2"/>
      <c r="C44" s="2"/>
      <c r="D44" s="2"/>
      <c r="E44" s="2"/>
      <c r="F44" s="2"/>
      <c r="G44" s="2"/>
      <c r="H44" s="2"/>
      <c r="I44" s="2"/>
      <c r="J44" s="2"/>
    </row>
    <row r="45" spans="1:10" ht="16.8" hidden="1" x14ac:dyDescent="0.3">
      <c r="A45" s="1"/>
      <c r="B45" s="2"/>
      <c r="C45" s="2"/>
      <c r="D45" s="2"/>
      <c r="E45" s="2"/>
      <c r="F45" s="2"/>
      <c r="G45" s="2"/>
      <c r="H45" s="2"/>
      <c r="I45" s="2"/>
      <c r="J45" s="2"/>
    </row>
    <row r="46" spans="1:10" ht="16.8" hidden="1" x14ac:dyDescent="0.3">
      <c r="A46" s="1"/>
      <c r="B46" s="2"/>
      <c r="C46" s="2"/>
      <c r="D46" s="2"/>
      <c r="E46" s="2"/>
      <c r="F46" s="2"/>
      <c r="G46" s="2"/>
      <c r="H46" s="2"/>
      <c r="I46" s="2"/>
      <c r="J46" s="2"/>
    </row>
    <row r="47" spans="1:10" ht="51" thickBot="1" x14ac:dyDescent="0.35">
      <c r="A47" s="19" t="s">
        <v>9</v>
      </c>
      <c r="B47" s="19" t="s">
        <v>10</v>
      </c>
      <c r="C47" s="19" t="s">
        <v>3</v>
      </c>
      <c r="D47" s="19" t="s">
        <v>4</v>
      </c>
      <c r="E47" s="6" t="s">
        <v>5</v>
      </c>
      <c r="F47" s="2"/>
      <c r="G47" s="2"/>
      <c r="H47" s="2"/>
      <c r="I47" s="2"/>
      <c r="J47" s="2"/>
    </row>
    <row r="48" spans="1:10" ht="17.399999999999999" thickBot="1" x14ac:dyDescent="0.35">
      <c r="A48" s="42">
        <v>1</v>
      </c>
      <c r="B48" s="24">
        <v>0</v>
      </c>
      <c r="C48" s="24">
        <v>12</v>
      </c>
      <c r="D48" s="24">
        <v>1.2</v>
      </c>
      <c r="E48" s="24">
        <v>0.2</v>
      </c>
      <c r="F48" s="2"/>
      <c r="G48" s="2"/>
      <c r="H48" s="2"/>
      <c r="I48" s="2"/>
      <c r="J48" s="2"/>
    </row>
    <row r="49" spans="1:10" ht="17.399999999999999" thickBot="1" x14ac:dyDescent="0.35">
      <c r="A49" s="4">
        <v>2</v>
      </c>
      <c r="B49" s="5">
        <v>12.01</v>
      </c>
      <c r="C49" s="5">
        <v>25</v>
      </c>
      <c r="D49" s="5">
        <v>0.8</v>
      </c>
      <c r="E49" s="5">
        <v>0.14000000000000001</v>
      </c>
      <c r="F49" s="2"/>
      <c r="G49" s="2"/>
      <c r="H49" s="2"/>
      <c r="I49" s="2"/>
      <c r="J49" s="2"/>
    </row>
    <row r="50" spans="1:10" ht="14.25" customHeight="1" x14ac:dyDescent="0.3">
      <c r="A50" s="2"/>
      <c r="B50" s="2"/>
      <c r="C50" s="2"/>
      <c r="D50" s="2"/>
    </row>
    <row r="51" spans="1:10" hidden="1" x14ac:dyDescent="0.3">
      <c r="A51" s="2"/>
      <c r="B51" s="2"/>
      <c r="C51" s="2"/>
      <c r="D51" s="2"/>
    </row>
    <row r="52" spans="1:10" ht="8.25" hidden="1" customHeight="1" x14ac:dyDescent="0.3">
      <c r="A52" s="2"/>
      <c r="B52" s="2"/>
      <c r="C52" s="2"/>
      <c r="D52" s="2"/>
    </row>
    <row r="53" spans="1:10" hidden="1" x14ac:dyDescent="0.3">
      <c r="A53" s="2"/>
      <c r="B53" s="2"/>
      <c r="C53" s="2"/>
      <c r="D53" s="2"/>
    </row>
    <row r="54" spans="1:10" ht="16.8" hidden="1" x14ac:dyDescent="0.3">
      <c r="A54" s="3"/>
      <c r="B54" s="2"/>
      <c r="C54" s="2"/>
      <c r="D54" s="2"/>
      <c r="E54" s="2"/>
      <c r="F54" s="2"/>
      <c r="G54" s="2"/>
      <c r="H54" s="2"/>
      <c r="I54" s="2"/>
      <c r="J54" s="2"/>
    </row>
    <row r="55" spans="1:10" ht="16.8" hidden="1" x14ac:dyDescent="0.3">
      <c r="A55" s="3"/>
      <c r="B55" s="2"/>
      <c r="C55" s="2"/>
      <c r="D55" s="2"/>
      <c r="E55" s="2"/>
      <c r="F55" s="2"/>
      <c r="G55" s="2"/>
      <c r="H55" s="2"/>
      <c r="I55" s="2"/>
      <c r="J55" s="2"/>
    </row>
    <row r="56" spans="1:10" ht="16.8" hidden="1" x14ac:dyDescent="0.3">
      <c r="A56" s="3"/>
      <c r="B56" s="2"/>
      <c r="C56" s="2"/>
      <c r="D56" s="2"/>
      <c r="E56" s="2"/>
      <c r="F56" s="2"/>
      <c r="G56" s="2"/>
      <c r="H56" s="2"/>
      <c r="I56" s="2"/>
      <c r="J56" s="2"/>
    </row>
    <row r="57" spans="1:10" ht="16.8" hidden="1" x14ac:dyDescent="0.3">
      <c r="A57" s="3"/>
      <c r="B57" s="2"/>
      <c r="C57" s="2"/>
      <c r="D57" s="2"/>
      <c r="E57" s="2"/>
      <c r="F57" s="2"/>
      <c r="G57" s="2"/>
      <c r="H57" s="2"/>
      <c r="I57" s="2"/>
      <c r="J57" s="2"/>
    </row>
    <row r="58" spans="1:10" ht="16.8" hidden="1" x14ac:dyDescent="0.3">
      <c r="A58" s="3"/>
      <c r="B58" s="2"/>
      <c r="C58" s="2"/>
      <c r="D58" s="2"/>
      <c r="E58" s="2"/>
      <c r="F58" s="2"/>
      <c r="G58" s="2"/>
      <c r="H58" s="2"/>
      <c r="I58" s="2"/>
      <c r="J58" s="2"/>
    </row>
    <row r="59" spans="1:10" ht="16.8" hidden="1" x14ac:dyDescent="0.3">
      <c r="A59" s="3"/>
      <c r="B59" s="2"/>
      <c r="C59" s="2"/>
      <c r="D59" s="2"/>
      <c r="E59" s="2"/>
      <c r="F59" s="2"/>
      <c r="G59" s="2"/>
      <c r="H59" s="2"/>
      <c r="I59" s="2"/>
      <c r="J59" s="2"/>
    </row>
    <row r="60" spans="1:10" ht="16.8" hidden="1" x14ac:dyDescent="0.3">
      <c r="A60" s="3"/>
      <c r="B60" s="2"/>
      <c r="C60" s="2"/>
      <c r="D60" s="2"/>
      <c r="E60" s="2"/>
      <c r="F60" s="2"/>
      <c r="G60" s="2"/>
      <c r="H60" s="2"/>
      <c r="I60" s="2"/>
      <c r="J60" s="2"/>
    </row>
    <row r="61" spans="1:10" ht="16.8" hidden="1" x14ac:dyDescent="0.3">
      <c r="A61" s="3"/>
      <c r="B61" s="2"/>
      <c r="C61" s="2"/>
      <c r="D61" s="2"/>
      <c r="E61" s="2"/>
      <c r="F61" s="2"/>
      <c r="G61" s="2"/>
      <c r="H61" s="2"/>
      <c r="I61" s="2"/>
      <c r="J61" s="2"/>
    </row>
    <row r="62" spans="1:10" ht="16.8" hidden="1" x14ac:dyDescent="0.3">
      <c r="A62" s="3"/>
      <c r="B62" s="2"/>
      <c r="C62" s="2"/>
      <c r="D62" s="2"/>
      <c r="E62" s="2"/>
      <c r="F62" s="2"/>
      <c r="G62" s="2"/>
      <c r="H62" s="2"/>
      <c r="I62" s="2"/>
      <c r="J62" s="2"/>
    </row>
    <row r="63" spans="1:10" ht="16.8" hidden="1" x14ac:dyDescent="0.3">
      <c r="A63" s="3"/>
      <c r="B63" s="2"/>
      <c r="C63" s="2"/>
      <c r="D63" s="2"/>
      <c r="E63" s="2"/>
      <c r="F63" s="2"/>
      <c r="G63" s="2"/>
      <c r="H63" s="2"/>
      <c r="I63" s="2"/>
      <c r="J63" s="2"/>
    </row>
    <row r="64" spans="1:10" ht="16.8" hidden="1" x14ac:dyDescent="0.3">
      <c r="A64" s="3"/>
      <c r="B64" s="2"/>
      <c r="C64" s="2"/>
      <c r="D64" s="2"/>
      <c r="E64" s="2"/>
      <c r="F64" s="2"/>
      <c r="G64" s="2"/>
      <c r="H64" s="2"/>
      <c r="I64" s="2"/>
      <c r="J64" s="2"/>
    </row>
    <row r="65" spans="1:10" ht="16.8" hidden="1" x14ac:dyDescent="0.3">
      <c r="A65" s="3"/>
      <c r="B65" s="2"/>
      <c r="C65" s="2"/>
      <c r="D65" s="2"/>
      <c r="E65" s="2"/>
      <c r="F65" s="2"/>
      <c r="G65" s="2"/>
      <c r="H65" s="2"/>
      <c r="I65" s="2"/>
      <c r="J65" s="2"/>
    </row>
    <row r="66" spans="1:10" ht="16.8" hidden="1" x14ac:dyDescent="0.3">
      <c r="A66" s="3"/>
      <c r="B66" s="2"/>
      <c r="C66" s="2"/>
      <c r="D66" s="2"/>
      <c r="E66" s="2"/>
      <c r="F66" s="2"/>
      <c r="G66" s="2"/>
      <c r="H66" s="2"/>
      <c r="I66" s="2"/>
      <c r="J66" s="2"/>
    </row>
    <row r="67" spans="1:10" ht="16.8" x14ac:dyDescent="0.4">
      <c r="A67" s="18" t="s">
        <v>25</v>
      </c>
      <c r="B67" s="2"/>
      <c r="C67" s="88">
        <v>0.14000000000000001</v>
      </c>
      <c r="D67" s="7" t="s">
        <v>6</v>
      </c>
      <c r="E67" s="2"/>
      <c r="F67" s="2"/>
      <c r="G67" s="2"/>
      <c r="H67" s="2"/>
      <c r="I67" s="2"/>
      <c r="J67" s="2"/>
    </row>
    <row r="68" spans="1:10" ht="16.8" x14ac:dyDescent="0.4">
      <c r="A68" s="3" t="s">
        <v>7</v>
      </c>
      <c r="B68" s="2"/>
      <c r="C68" s="8">
        <f>ROUND(C67*0.19,2)</f>
        <v>0.03</v>
      </c>
      <c r="D68" s="7" t="s">
        <v>6</v>
      </c>
      <c r="E68" s="2"/>
      <c r="F68" s="2"/>
      <c r="G68" s="2"/>
      <c r="H68" s="2"/>
      <c r="I68" s="2"/>
      <c r="J68" s="2"/>
    </row>
    <row r="69" spans="1:10" ht="16.8" x14ac:dyDescent="0.4">
      <c r="A69" s="3" t="s">
        <v>8</v>
      </c>
      <c r="B69" s="2"/>
      <c r="C69" s="8">
        <f>C67+C68</f>
        <v>0.17</v>
      </c>
      <c r="D69" s="7" t="s">
        <v>6</v>
      </c>
      <c r="E69" s="2"/>
      <c r="F69" s="2"/>
      <c r="G69" s="2"/>
      <c r="H69" s="2"/>
      <c r="I69" s="2"/>
      <c r="J69" s="2"/>
    </row>
    <row r="70" spans="1:10" x14ac:dyDescent="0.3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3">
      <c r="A71" s="2"/>
      <c r="B71" s="2"/>
      <c r="C71" s="2"/>
      <c r="D71" s="97">
        <v>8</v>
      </c>
      <c r="E71" s="2"/>
      <c r="F71" s="2"/>
      <c r="G71" s="2"/>
      <c r="H71" s="2"/>
      <c r="I71" s="2"/>
      <c r="J71" s="2"/>
    </row>
  </sheetData>
  <mergeCells count="2">
    <mergeCell ref="A5:K5"/>
    <mergeCell ref="A1:K1"/>
  </mergeCells>
  <pageMargins left="0.418110236220472" right="0" top="0.74803149606299202" bottom="0.25803149606299203" header="0.31496062992126" footer="0.31496062992126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92EC4-7144-404D-B4AB-864DB008A23E}">
  <dimension ref="A1:M26"/>
  <sheetViews>
    <sheetView zoomScale="98" zoomScaleNormal="98" workbookViewId="0">
      <selection activeCell="U13" sqref="U13"/>
    </sheetView>
  </sheetViews>
  <sheetFormatPr defaultRowHeight="14.4" x14ac:dyDescent="0.3"/>
  <cols>
    <col min="1" max="1" width="31.6640625" customWidth="1"/>
    <col min="2" max="2" width="12.44140625" customWidth="1"/>
    <col min="3" max="3" width="12.6640625" customWidth="1"/>
    <col min="4" max="4" width="11.5546875" customWidth="1"/>
    <col min="5" max="5" width="8.33203125" customWidth="1"/>
    <col min="6" max="6" width="7.44140625" customWidth="1"/>
    <col min="7" max="8" width="7.109375" customWidth="1"/>
    <col min="9" max="9" width="9" customWidth="1"/>
    <col min="10" max="10" width="5.88671875" customWidth="1"/>
    <col min="11" max="11" width="7.5546875" customWidth="1"/>
    <col min="12" max="12" width="7.88671875" customWidth="1"/>
    <col min="13" max="13" width="7.6640625" customWidth="1"/>
  </cols>
  <sheetData>
    <row r="1" spans="1:13" ht="16.8" x14ac:dyDescent="0.3">
      <c r="A1" s="89" t="s">
        <v>31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1:13" ht="16.8" x14ac:dyDescent="0.3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ht="16.8" x14ac:dyDescent="0.3">
      <c r="A3" s="3" t="s">
        <v>32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3" ht="17.399999999999999" thickBot="1" x14ac:dyDescent="0.35">
      <c r="A4" s="18" t="s">
        <v>13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3" ht="17.399999999999999" thickBot="1" x14ac:dyDescent="0.35">
      <c r="A5" s="93" t="s">
        <v>0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5"/>
    </row>
    <row r="6" spans="1:13" ht="105.6" thickBot="1" x14ac:dyDescent="0.35">
      <c r="A6" s="20" t="s">
        <v>2</v>
      </c>
      <c r="B6" s="21" t="s">
        <v>1</v>
      </c>
      <c r="C6" s="21" t="s">
        <v>57</v>
      </c>
      <c r="D6" s="21" t="s">
        <v>21</v>
      </c>
      <c r="E6" s="21" t="s">
        <v>15</v>
      </c>
      <c r="F6" s="21" t="s">
        <v>16</v>
      </c>
      <c r="G6" s="21" t="s">
        <v>17</v>
      </c>
      <c r="H6" s="21" t="s">
        <v>18</v>
      </c>
      <c r="I6" s="22" t="s">
        <v>29</v>
      </c>
      <c r="J6" s="25" t="s">
        <v>30</v>
      </c>
      <c r="K6" s="25" t="s">
        <v>33</v>
      </c>
      <c r="L6" s="25" t="s">
        <v>34</v>
      </c>
      <c r="M6" s="23" t="s">
        <v>35</v>
      </c>
    </row>
    <row r="7" spans="1:13" ht="16.8" x14ac:dyDescent="0.3">
      <c r="A7" s="13" t="s">
        <v>22</v>
      </c>
      <c r="B7" s="14">
        <v>0</v>
      </c>
      <c r="C7" s="83"/>
      <c r="D7" s="58"/>
      <c r="E7" s="59">
        <f>D8</f>
        <v>0.5</v>
      </c>
      <c r="F7" s="59">
        <f>D9</f>
        <v>1</v>
      </c>
      <c r="G7" s="59">
        <f>D10</f>
        <v>2</v>
      </c>
      <c r="H7" s="59">
        <f>D11</f>
        <v>3</v>
      </c>
      <c r="I7" s="59">
        <f>D12</f>
        <v>3</v>
      </c>
      <c r="J7" s="59">
        <f>D13</f>
        <v>3.5</v>
      </c>
      <c r="K7" s="59">
        <f>D14</f>
        <v>4</v>
      </c>
      <c r="L7" s="59">
        <f>D15</f>
        <v>4.5</v>
      </c>
      <c r="M7" s="60">
        <f>D16</f>
        <v>5</v>
      </c>
    </row>
    <row r="8" spans="1:13" ht="16.8" x14ac:dyDescent="0.3">
      <c r="A8" s="10" t="s">
        <v>15</v>
      </c>
      <c r="B8" s="9">
        <v>3</v>
      </c>
      <c r="C8" s="85">
        <f>IF(B8&lt;=C19,B8*C24*D19,IF(AND(B8&gt;C19,B8&lt;=C20),(C19-B19)*D19*C24+(B8-C19)*C24*D20,IF(AND(B8&gt;C20,B8&lt;=C21),C19*C24*D19+(C20-C19)*C24*D20+(B8 -C20)*C24*D21,IF(AND(B8&gt;C21,B8&lt;=#REF!),C19*C24*D19+(C20-C19)*C24*D20+(C21-C20)*C24*D21+(B8 -C21)*C24*#REF!,IF(AND(B8&gt;#REF!,B8&lt;=#REF!),C19*C24*D19+(C20-C19)*C24*D20+(C21-C20)*C24*D21+(#REF!-C21)*C24*#REF!+(B8 -#REF!)*C24*#REF!,IF(AND(B8&gt;#REF!,B8&lt;=#REF!),C19*C24*D19+(C20-C19)*C24*D20+(C21-C20)*C24*D21+(#REF!-C21)*C24*#REF!+(#REF!-#REF!)*C24*#REF!+(B8 -#REF!)*C24*#REF!,IF(AND(B8&gt;#REF!,B8&lt;=#REF!),C19*C24*D19+(C20-C19)*C24*D20+(C21-C20)*C24*D21+(#REF!-C21)*C24*#REF!+(#REF!-#REF!)*C24*#REF!+(#REF!-#REF!)*C24*#REF!+(B8-#REF!)*C24*#REF!,IF(AND(B8&gt;#REF!,B8&lt;=#REF!),C19*C24*D19+(C20-C19)*C24*D20+(C21-C20)*C24*D21+(#REF!-C21)*C24*#REF!+(#REF!-#REF!)*C24*#REF!+(#REF!-#REF!)*C24*#REF!+(#REF!-#REF!)*C24*#REF!+(B8-#REF!)*C24*#REF!,0))))))))</f>
        <v>0.61199999999999999</v>
      </c>
      <c r="D8" s="47">
        <f>MROUND(IF(B8&lt;=C19,B8*C24*D19,IF(AND(B8&gt;C19,B8&lt;=C20),(C19-B19)*D19*C24+(B8-C19)*C24*D20,IF(AND(B8&gt;C20,B8&lt;=C21),C19*C24*D19+(C20-C19)*C24*D20+(B8 -C20)*C24*D21,IF(AND(B8&gt;C21,B8&lt;=#REF!),C19*C24*D19+(C20-C19)*C24*D20+(C21-C20)*C24*D21+(B8 -C21)*C24*#REF!,IF(AND(B8&gt;#REF!,B8&lt;=#REF!),C19*C24*D19+(C20-C19)*C24*D20+(C21-C20)*C24*D21+(#REF!-C21)*C24*#REF!+(B8 -#REF!)*C24*#REF!,IF(AND(B8&gt;#REF!,B8&lt;=#REF!),C19*C24*D19+(C20-C19)*C24*D20+(C21-C20)*C24*D21+(#REF!-C21)*C24*#REF!+(#REF!-#REF!)*C24*#REF!+(B8 -#REF!)*C24*#REF!,IF(AND(B8&gt;#REF!,B8&lt;=#REF!),C19*C24*D19+(C20-C19)*C24*D20+(C21-C20)*C24*D21+(#REF!-C21)*C24*#REF!+(#REF!-#REF!)*C24*#REF!+(#REF!-#REF!)*C24*#REF!+(B8-#REF!)*C24*#REF!,IF(AND(B8&gt;#REF!,B8&lt;=#REF!),C19*C24*D19+(C20-C19)*C24*D20+(C21-C20)*C24*D21+(#REF!-C21)*C24*#REF!+(#REF!-#REF!)*C24*#REF!+(#REF!-#REF!)*C24*#REF!+(#REF!-#REF!)*C24*#REF!+(B8-#REF!)*C24*#REF!,0)))))))),0.5)</f>
        <v>0.5</v>
      </c>
      <c r="E8" s="48"/>
      <c r="F8" s="47">
        <f>E9</f>
        <v>0.5</v>
      </c>
      <c r="G8" s="47">
        <f>E10</f>
        <v>1.5</v>
      </c>
      <c r="H8" s="47">
        <f>E11</f>
        <v>2</v>
      </c>
      <c r="I8" s="47">
        <f>E12</f>
        <v>2.5</v>
      </c>
      <c r="J8" s="47">
        <f>E13</f>
        <v>3</v>
      </c>
      <c r="K8" s="47">
        <f>E14</f>
        <v>3.5</v>
      </c>
      <c r="L8" s="47">
        <f>E15</f>
        <v>4</v>
      </c>
      <c r="M8" s="61">
        <f>E16</f>
        <v>4.5</v>
      </c>
    </row>
    <row r="9" spans="1:13" ht="16.8" x14ac:dyDescent="0.3">
      <c r="A9" s="10" t="s">
        <v>16</v>
      </c>
      <c r="B9" s="9">
        <v>6</v>
      </c>
      <c r="C9" s="85">
        <f>IF(B9&lt;=C19,B9*C24*D19,IF(AND(B9&gt;C19,B9&lt;=C20),(C19-B19)*D19*C24+(B9-C19)*C24*D20,IF(AND(B9&gt;C20,B9&lt;=C21),C19*C24*D19+(C20-C19)*C24*D20+(B9 -C20)*C24*D21,IF(AND(B9&gt;C21,B9&lt;=#REF!),C19*C24*D19+(C20-C19)*C24*D20+(C21-C20)*C24*D21+(B9 -C21)*C24*#REF!,IF(AND(B9&gt;#REF!,B9&lt;=#REF!),C19*C24*D19+(C20-C19)*C24*D20+(C21-C20)*C24*D21+(#REF!-C21)*C24*#REF!+(B9 -#REF!)*C24*#REF!,IF(AND(B9&gt;#REF!,B9&lt;=#REF!),C19*C24*D19+(C20-C19)*C24*D20+(C21-C20)*C24*D21+(#REF!-C21)*C24*#REF!+(#REF!-#REF!)*C24*#REF!+(B9 -#REF!)*C24*#REF!,IF(AND(B9&gt;#REF!,B9&lt;=#REF!),C19*C24*D19+(C20-C19)*C24*D20+(C21-C20)*C24*D21+(#REF!-C21)*C24*#REF!+(#REF!-#REF!)*C24*#REF!+(#REF!-#REF!)*C24*#REF!+(B9-#REF!)*C24*#REF!,IF(AND(B9&gt;#REF!,B9&lt;=#REF!),C19*C24*D19+(C20-C19)*C24*D20+(C21-C20)*C24*D21+(#REF!-C21)*C24*#REF!+(#REF!-#REF!)*C24*#REF!+(#REF!-#REF!)*C24*#REF!+(#REF!-#REF!)*C24*#REF!+(B9-#REF!)*C24*#REF!,0))))))))</f>
        <v>1.224</v>
      </c>
      <c r="D9" s="47">
        <f>MROUND(IF(B9&lt;=C19,B9*C24*D19,IF(AND(B9&gt;C19,B9&lt;=C20),(C19-B19)*D19*C24+(B9-C19)*C24*D20,IF(AND(B9&gt;C20,B9&lt;=C21),C19*C24*D19+(C20-C19)*C24*D20+(B9 -C20)*C24*D21,IF(AND(B9&gt;C21,B9&lt;=#REF!),C19*C24*D19+(C20-C19)*C24*D20+(C21-C20)*C24*D21+(B9 -C21)*C24*#REF!,IF(AND(B9&gt;#REF!,B9&lt;=#REF!),C19*C24*D19+(C20-C19)*C24*D20+(C21-C20)*C24*D21+(#REF!-C21)*C24*#REF!+(B9 -#REF!)*C24*#REF!,IF(AND(B9&gt;#REF!,B9&lt;=#REF!),C19*C24*D19+(C20-C19)*C24*D20+(C21-C20)*C24*D21+(#REF!-C21)*C24*#REF!+(#REF!-#REF!)*C24*#REF!+(B9 -#REF!)*C24*#REF!,IF(AND(B9&gt;#REF!,B9&lt;=#REF!),C19*C24*D19+(C20-C19)*C24*D20+(C21-C20)*C24*D21+(#REF!-C21)*C24*#REF!+(#REF!-#REF!)*C24*#REF!+(#REF!-#REF!)*C24*#REF!+(B9-#REF!)*C24*#REF!,IF(AND(B9&gt;#REF!,B9&lt;=#REF!),C19*C24*D19+(C20-C19)*C24*D20+(C21-C20)*C24*D21+(#REF!-C21)*C24*#REF!+(#REF!-#REF!)*C24*#REF!+(#REF!-#REF!)*C24*#REF!+(#REF!-#REF!)*C24*#REF!+(B9-#REF!)*C24*#REF!,0)))))))),0.5)</f>
        <v>1</v>
      </c>
      <c r="E9" s="47">
        <f>IF(MROUND(C9-C8,0.5)=0,0.5,MROUND(C9-C8,0.5))</f>
        <v>0.5</v>
      </c>
      <c r="F9" s="48"/>
      <c r="G9" s="47">
        <f>F10</f>
        <v>1</v>
      </c>
      <c r="H9" s="47">
        <f>F11</f>
        <v>1.5</v>
      </c>
      <c r="I9" s="47">
        <f>F12</f>
        <v>2</v>
      </c>
      <c r="J9" s="47">
        <f>F13</f>
        <v>2</v>
      </c>
      <c r="K9" s="47">
        <f>F14</f>
        <v>3</v>
      </c>
      <c r="L9" s="47">
        <f>F15</f>
        <v>3</v>
      </c>
      <c r="M9" s="61">
        <f>F16</f>
        <v>4</v>
      </c>
    </row>
    <row r="10" spans="1:13" ht="16.8" x14ac:dyDescent="0.3">
      <c r="A10" s="10" t="s">
        <v>17</v>
      </c>
      <c r="B10" s="9">
        <v>11</v>
      </c>
      <c r="C10" s="85">
        <f>IF(B10&lt;=C19,B10*C24*D19,IF(AND(B10&gt;C19,B10&lt;=C20),(C19-B19)*D19*C24+(B10-C19)*C24*D20,IF(AND(B10&gt;C20,B10&lt;=C21),C19*C24*D19+(C20-C19)*C24*D20+(B10 -C20)*C24*D21,IF(AND(B10&gt;C21,B10&lt;=#REF!),C19*C24*D19+(C20-C19)*C24*D20+(C21-C20)*C24*D21+(B10 -C21)*C24*#REF!,IF(AND(B10&gt;#REF!,B10&lt;=#REF!),C19*C24*D19+(C20-C19)*C24*D20+(C21-C20)*C24*D21+(#REF!-C21)*C24*#REF!+(B10 -#REF!)*C24*#REF!,IF(AND(B10&gt;#REF!,B10&lt;=#REF!),C19*C24*D19+(C20-C19)*C24*D20+(C21-C20)*C24*D21+(#REF!-C21)*C24*#REF!+(#REF!-#REF!)*C24*#REF!+(B10 -#REF!)*C24*#REF!,IF(AND(B10&gt;#REF!,B10&lt;=#REF!),C19*C24*D19+(C20-C19)*C24*D20+(C21-C20)*C24*D21+(#REF!-C21)*C24*#REF!+(#REF!-#REF!)*C24*#REF!+(#REF!-#REF!)*C24*#REF!+(B10-#REF!)*C24*#REF!,IF(AND(B10&gt;#REF!,B10&lt;=#REF!),C19*C24*D19+(C20-C19)*C24*D20+(C21-C20)*C24*D21+(#REF!-C21)*C24*#REF!+(#REF!-#REF!)*C24*#REF!+(#REF!-#REF!)*C24*#REF!+(#REF!-#REF!)*C24*#REF!+(B10-#REF!)*C24*#REF!,0))))))))</f>
        <v>2.2440000000000002</v>
      </c>
      <c r="D10" s="47">
        <f>MROUND(IF(B10&lt;=C19,B10*C24*D19,IF(AND(B10&gt;C19,B10&lt;=C20),(C19-B19)*D19*C24+(B10-C19)*C24*D20,IF(AND(B10&gt;C20,B10&lt;=C21),C19*C24*D19+(C20-C19)*C24*D20+(B10 -C20)*C24*D21,IF(AND(B10&gt;C21,B10&lt;=#REF!),C19*C24*D19+(C20-C19)*C24*D20+(C21-C20)*C24*D21+(B10 -C21)*C24*#REF!,IF(AND(B10&gt;#REF!,B10&lt;=#REF!),C19*C24*D19+(C20-C19)*C24*D20+(C21-C20)*C24*D21+(#REF!-C21)*C24*#REF!+(B10 -#REF!)*C24*#REF!,IF(AND(B10&gt;#REF!,B10&lt;=#REF!),C19*C24*D19+(C20-C19)*C24*D20+(C21-C20)*C24*D21+(#REF!-C21)*C24*#REF!+(#REF!-#REF!)*C24*#REF!+(B10 -#REF!)*C24*#REF!,IF(AND(B10&gt;#REF!,B10&lt;=#REF!),C19*C24*D19+(C20-C19)*C24*D20+(C21-C20)*C24*D21+(#REF!-C21)*C24*#REF!+(#REF!-#REF!)*C24*#REF!+(#REF!-#REF!)*C24*#REF!+(B10-#REF!)*C24*#REF!,IF(AND(B10&gt;#REF!,B10&lt;=#REF!),C19*C24*D19+(C20-C19)*C24*D20+(C21-C20)*C24*D21+(#REF!-C21)*C24*#REF!+(#REF!-#REF!)*C24*#REF!+(#REF!-#REF!)*C24*#REF!+(#REF!-#REF!)*C24*#REF!+(B10-#REF!)*C24*#REF!,0)))))))),0.5)</f>
        <v>2</v>
      </c>
      <c r="E10" s="47">
        <f>MROUND(C10-C8,0.5)</f>
        <v>1.5</v>
      </c>
      <c r="F10" s="47">
        <f>IF(MROUND(C10-C9,0.5)=0,0.5,MROUND(C10-C9,0.5))</f>
        <v>1</v>
      </c>
      <c r="G10" s="49"/>
      <c r="H10" s="50">
        <f>G11</f>
        <v>0.5</v>
      </c>
      <c r="I10" s="47">
        <f>G12</f>
        <v>1</v>
      </c>
      <c r="J10" s="47">
        <f>G13</f>
        <v>1</v>
      </c>
      <c r="K10" s="47">
        <f>G14</f>
        <v>2</v>
      </c>
      <c r="L10" s="47">
        <f>G15</f>
        <v>2</v>
      </c>
      <c r="M10" s="61">
        <f>G16</f>
        <v>3</v>
      </c>
    </row>
    <row r="11" spans="1:13" ht="16.8" x14ac:dyDescent="0.3">
      <c r="A11" s="10" t="s">
        <v>18</v>
      </c>
      <c r="B11" s="9">
        <v>14</v>
      </c>
      <c r="C11" s="85">
        <f>IF(B11&lt;=C19,B11*C24*D19,IF(AND(B11&gt;C19,B11&lt;=C20),(C19-B19)*D19*C24+(B11-C19)*C24*D20,IF(AND(B11&gt;C20,B11&lt;=C21),C19*C24*D19+(C20-C19)*C24*D20+(B11 -C20)*C24*D21,IF(AND(B11&gt;C21,B11&lt;=#REF!),C19*C24*D19+(C20-C19)*C24*D20+(C21-C20)*C24*D21+(B11 -C21)*C24*#REF!,IF(AND(B11&gt;#REF!,B11&lt;=#REF!),C19*C24*D19+(C20-C19)*C24*D20+(C21-C20)*C24*D21+(#REF!-C21)*C24*#REF!+(B11 -#REF!)*C24*#REF!,IF(AND(B11&gt;#REF!,B11&lt;=#REF!),C19*C24*D19+(C20-C19)*C24*D20+(C21-C20)*C24*D21+(#REF!-C21)*C24*#REF!+(#REF!-#REF!)*C24*#REF!+(B11 -#REF!)*C24*#REF!,IF(AND(B11&gt;#REF!,B11&lt;=#REF!),C19*C24*D19+(C20-C19)*C24*D20+(C21-C20)*C24*D21+(#REF!-C21)*C24*#REF!+(#REF!-#REF!)*C24*#REF!+(#REF!-#REF!)*C24*#REF!+(B11-#REF!)*C24*#REF!,IF(AND(B11&gt;#REF!,B11&lt;=#REF!),C19*C24*D19+(C20-C19)*C24*D20+(C21-C20)*C24*D21+(#REF!-C21)*C24*#REF!+(#REF!-#REF!)*C24*#REF!+(#REF!-#REF!)*C24*#REF!+(#REF!-#REF!)*C24*#REF!+(B11-#REF!)*C24*#REF!,0))))))))</f>
        <v>2.8560000000000003</v>
      </c>
      <c r="D11" s="47">
        <f>MROUND(IF(B11&lt;=C19,B11*C24*D19,IF(AND(B11&gt;C19,B11&lt;=C20),(C19-B19)*D19*C24+(B11-C19)*C24*D20,IF(AND(B11&gt;C20,B11&lt;=C21),C19*C24*D19+(C20-C19)*C24*D20+(B11 -C20)*C24*D21,IF(AND(B11&gt;C21,B11&lt;=#REF!),C19*C24*D19+(C20-C19)*C24*D20+(C21-C20)*C24*D21+(B11 -C21)*C24*#REF!,IF(AND(B11&gt;#REF!,B11&lt;=#REF!),C19*C24*D19+(C20-C19)*C24*D20+(C21-C20)*C24*D21+(#REF!-C21)*C24*#REF!+(B11 -#REF!)*C24*#REF!,IF(AND(B11&gt;#REF!,B11&lt;=#REF!),C19*C24*D19+(C20-C19)*C24*D20+(C21-C20)*C24*D21+(#REF!-C21)*C24*#REF!+(#REF!-#REF!)*C24*#REF!+(B11 -#REF!)*C24*#REF!,IF(AND(B11&gt;#REF!,B11&lt;=#REF!),C19*C24*D19+(C20-C19)*C24*D20+(C21-C20)*C24*D21+(#REF!-C21)*C24*#REF!+(#REF!-#REF!)*C24*#REF!+(#REF!-#REF!)*C24*#REF!+(B11-#REF!)*C24*#REF!,IF(AND(B11&gt;#REF!,B11&lt;=#REF!),C19*C24*D19+(C20-C19)*C24*D20+(C21-C20)*C24*D21+(#REF!-C21)*C24*#REF!+(#REF!-#REF!)*C24*#REF!+(#REF!-#REF!)*C24*#REF!+(#REF!-#REF!)*C24*#REF!+(B11-#REF!)*C24*#REF!,0)))))))),0.5)</f>
        <v>3</v>
      </c>
      <c r="E11" s="47">
        <f>MROUND(C11-C8,0.5)</f>
        <v>2</v>
      </c>
      <c r="F11" s="47">
        <f>MROUND(C11-C9,0.5)</f>
        <v>1.5</v>
      </c>
      <c r="G11" s="50">
        <f>IF(MROUND(C11-C10,0.5)=0,0.5,MROUND(C11-C10,0.5))</f>
        <v>0.5</v>
      </c>
      <c r="H11" s="49"/>
      <c r="I11" s="47">
        <f>H12</f>
        <v>0.5</v>
      </c>
      <c r="J11" s="47">
        <f>H13</f>
        <v>0.5</v>
      </c>
      <c r="K11" s="47">
        <f>H14</f>
        <v>1</v>
      </c>
      <c r="L11" s="47">
        <f>H15</f>
        <v>1.5</v>
      </c>
      <c r="M11" s="61">
        <f>H16</f>
        <v>2</v>
      </c>
    </row>
    <row r="12" spans="1:13" ht="16.8" x14ac:dyDescent="0.3">
      <c r="A12" s="10" t="s">
        <v>28</v>
      </c>
      <c r="B12" s="9">
        <v>16</v>
      </c>
      <c r="C12" s="85">
        <f>IF(B12&lt;=C19,B12*C24*D19,IF(AND(B12&gt;C19,B12&lt;=C20),(C19-B19)*D19*C24+(B12-C19)*C24*D20,IF(AND(B12&gt;C20,B12&lt;=C21),C19*C24*D19+(C20-C19)*C24*D20+(B12 -C20)*C24*D21,IF(AND(B12&gt;C21,B12&lt;=#REF!),C19*C24*D19+(C20-C19)*C24*D20+(C21-C20)*C24*D21+(B12 -C21)*C24*#REF!,IF(AND(B12&gt;#REF!,B12&lt;=#REF!),C19*C24*D19+(C20-C19)*C24*D20+(C21-C20)*C24*D21+(#REF!-C21)*C24*#REF!+(B12 -#REF!)*C24*#REF!,IF(AND(B12&gt;#REF!,B12&lt;=#REF!),C19*C24*D19+(C20-C19)*C24*D20+(C21-C20)*C24*D21+(#REF!-C21)*C24*#REF!+(#REF!-#REF!)*C24*#REF!+(B12 -#REF!)*C24*#REF!,IF(AND(B12&gt;#REF!,B12&lt;=#REF!),C19*C24*D19+(C20-C19)*C24*D20+(C21-C20)*C24*D21+(#REF!-C21)*C24*#REF!+(#REF!-#REF!)*C24*#REF!+(#REF!-#REF!)*C24*#REF!+(B12-#REF!)*C24*#REF!,IF(AND(B12&gt;#REF!,B12&lt;=#REF!),C19*C24*D19+(C20-C19)*C24*D20+(C21-C20)*C24*D21+(#REF!-C21)*C24*#REF!+(#REF!-#REF!)*C24*#REF!+(#REF!-#REF!)*C24*#REF!+(#REF!-#REF!)*C24*#REF!+(B12-#REF!)*C24*#REF!,0))))))))</f>
        <v>3.1960000000000002</v>
      </c>
      <c r="D12" s="47">
        <f>MROUND(IF(B12&lt;=C19,B12*C24*D19,IF(AND(B12&gt;C19,B12&lt;=C20),(C19-B19)*D19*C24+(B12-C19)*C24*D20,IF(AND(B12&gt;C20,B12&lt;=C21),C19*C24*D19+(C20-C19)*C24*D20+(B12 -C20)*C24*D21,IF(AND(B12&gt;C21,B12&lt;=#REF!),C19*C24*D19+(C20-C19)*C24*D20+(C21-C20)*C24*D21+(B12 -C21)*C24*#REF!,IF(AND(B12&gt;#REF!,B12&lt;=#REF!),C19*C24*D19+(C20-C19)*C24*D20+(C21-C20)*C24*D21+(#REF!-C21)*C24*#REF!+(B12 -#REF!)*C24*#REF!,IF(AND(B12&gt;#REF!,B12&lt;=#REF!),C19*C24*D19+(C20-C19)*C24*D20+(C21-C20)*C24*D21+(#REF!-C21)*C24*#REF!+(#REF!-#REF!)*C24*#REF!+(B12 -#REF!)*C24*#REF!,IF(AND(B12&gt;#REF!,B12&lt;=#REF!),C19*C24*D19+(C20-C19)*C24*D20+(C21-C20)*C24*D21+(#REF!-C21)*C24*#REF!+(#REF!-#REF!)*C24*#REF!+(#REF!-#REF!)*C24*#REF!+(B12-#REF!)*C24*#REF!,IF(AND(B12&gt;#REF!,B12&lt;=#REF!),C19*C24*D19+(C20-C19)*C24*D20+(C21-C20)*C24*D21+(#REF!-C21)*C24*#REF!+(#REF!-#REF!)*C24*#REF!+(#REF!-#REF!)*C24*#REF!+(#REF!-#REF!)*C24*#REF!+(B12-#REF!)*C24*#REF!,0)))))))),0.5)</f>
        <v>3</v>
      </c>
      <c r="E12" s="47">
        <f>MROUND(C12-C8,0.5)</f>
        <v>2.5</v>
      </c>
      <c r="F12" s="47">
        <f>MROUND(C12-C9,0.5)</f>
        <v>2</v>
      </c>
      <c r="G12" s="47">
        <f>MROUND(C12-C10,0.5)</f>
        <v>1</v>
      </c>
      <c r="H12" s="47">
        <f>IF(MROUND(C12-C11,0.5)=0,0.5,MROUND(C12-C11,0.5))</f>
        <v>0.5</v>
      </c>
      <c r="I12" s="48"/>
      <c r="J12" s="47">
        <f>I13</f>
        <v>0.5</v>
      </c>
      <c r="K12" s="47">
        <f>I14</f>
        <v>1</v>
      </c>
      <c r="L12" s="47">
        <f>I15</f>
        <v>1</v>
      </c>
      <c r="M12" s="61">
        <f>I16</f>
        <v>2</v>
      </c>
    </row>
    <row r="13" spans="1:13" ht="16.8" x14ac:dyDescent="0.3">
      <c r="A13" s="16" t="s">
        <v>26</v>
      </c>
      <c r="B13" s="17">
        <v>18</v>
      </c>
      <c r="C13" s="85">
        <f>IF(B13&lt;=C19,B13*C24*D19,IF(AND(B13&gt;C19,B13&lt;=C20),(C19-B19)*D19*C24+(B13-C19)*C24*D20,IF(AND(B13&gt;C20,B13&lt;=C21),C19*C24*D19+(C20-C19)*C24*D20+(B13 -C20)*C24*D21,IF(AND(B13&gt;C21,B13&lt;=#REF!),C19*C24*D19+(C20-C19)*C24*D20+(C21-C20)*C24*D21+(B13 -C21)*C24*#REF!,IF(AND(B13&gt;#REF!,B13&lt;=#REF!),C19*C24*D19+(C20-C19)*C24*D20+(C21-C20)*C24*D21+(#REF!-C21)*C24*#REF!+(B13 -#REF!)*C24*#REF!,IF(AND(B13&gt;#REF!,B13&lt;=#REF!),C19*C24*D19+(C20-C19)*C24*D20+(C21-C20)*C24*D21+(#REF!-C21)*C24*#REF!+(#REF!-#REF!)*C24*#REF!+(B13 -#REF!)*C24*#REF!,IF(AND(B13&gt;#REF!,B13&lt;=#REF!),C19*C24*D19+(C20-C19)*C24*D20+(C21-C20)*C24*D21+(#REF!-C21)*C24*#REF!+(#REF!-#REF!)*C24*#REF!+(#REF!-#REF!)*C24*#REF!+(B13-#REF!)*C24*#REF!,IF(AND(B13&gt;#REF!,B13&lt;=#REF!),C19*C24*D19+(C20-C19)*C24*D20+(C21-C20)*C24*D21+(#REF!-C21)*C24*#REF!+(#REF!-#REF!)*C24*#REF!+(#REF!-#REF!)*C24*#REF!+(#REF!-#REF!)*C24*#REF!+(B13-#REF!)*C24*#REF!,0))))))))</f>
        <v>3.468</v>
      </c>
      <c r="D13" s="47">
        <f>MROUND(IF(B13&lt;=C19,B13*C24*D19,IF(AND(B13&gt;C19,B13&lt;=C20),(C19-B19)*D19*C24+(B13-C19)*C24*D20,IF(AND(B13&gt;C20,B13&lt;=C21),C19*C24*D19+(C20-C19)*C24*D20+(B13 -C20)*C24*D21,IF(AND(B13&gt;C21,B13&lt;=#REF!),C19*C24*D19+(C20-C19)*C24*D20+(C21-C20)*C24*D21+(B13 -C21)*C24*#REF!,IF(AND(B13&gt;#REF!,B13&lt;=#REF!),C19*C24*D19+(C20-C19)*C24*D20+(C21-C20)*C24*D21+(#REF!-C21)*C24*#REF!+(B13 -#REF!)*C24*#REF!,IF(AND(B13&gt;#REF!,B13&lt;=#REF!),C19*C24*D19+(C20-C19)*C24*D20+(C21-C20)*C24*D21+(#REF!-C21)*C24*#REF!+(#REF!-#REF!)*C24*#REF!+(B13 -#REF!)*C24*#REF!,IF(AND(B13&gt;#REF!,B13&lt;=#REF!),C19*C24*D19+(C20-C19)*C24*D20+(C21-C20)*C24*D21+(#REF!-C21)*C24*#REF!+(#REF!-#REF!)*C24*#REF!+(#REF!-#REF!)*C24*#REF!+(B13-#REF!)*C24*#REF!,IF(AND(B13&gt;#REF!,B13&lt;=#REF!),C19*C24*D19+(C20-C19)*C24*D20+(C21-C20)*C24*D21+(#REF!-C21)*C24*#REF!+(#REF!-#REF!)*C24*#REF!+(#REF!-#REF!)*C24*#REF!+(#REF!-#REF!)*C24*#REF!+(B13-#REF!)*C24*#REF!,0)))))))),0.5)</f>
        <v>3.5</v>
      </c>
      <c r="E13" s="47">
        <f>MROUND(C13-C8,0.5)</f>
        <v>3</v>
      </c>
      <c r="F13" s="47">
        <f>MROUND(C13-C9,0.5)</f>
        <v>2</v>
      </c>
      <c r="G13" s="50">
        <f>MROUND(C13-C10,0.5)</f>
        <v>1</v>
      </c>
      <c r="H13" s="50">
        <f>MROUND(C13-C11,0.5)</f>
        <v>0.5</v>
      </c>
      <c r="I13" s="47">
        <f>IF(MROUND(C13-C12,0.5)=0,0.5,MROUND(C13-C12,0.5))</f>
        <v>0.5</v>
      </c>
      <c r="J13" s="48"/>
      <c r="K13" s="47">
        <f>J14</f>
        <v>0.5</v>
      </c>
      <c r="L13" s="47">
        <f>J15</f>
        <v>1</v>
      </c>
      <c r="M13" s="61">
        <f>J16</f>
        <v>1.5</v>
      </c>
    </row>
    <row r="14" spans="1:13" ht="16.8" x14ac:dyDescent="0.3">
      <c r="A14" s="16" t="s">
        <v>33</v>
      </c>
      <c r="B14" s="17">
        <v>22</v>
      </c>
      <c r="C14" s="85">
        <f>IF(B14&lt;=C19,B14*C24*D19,IF(AND(B14&gt;C19,B14&lt;=C20),(C19-B19)*D19*C24+(B14-C19)*C24*D20,IF(AND(B14&gt;C20,B14&lt;=C21),C19*C24*D19+(C20-C19)*C24*D20+(B14 -C20)*C24*D21,IF(AND(B14&gt;C21,B14&lt;=#REF!),C19*C24*D19+(C20-C19)*C24*D20+(C21-C20)*C24*D21+(B14 -C21)*C24*#REF!,IF(AND(B14&gt;#REF!,B14&lt;=#REF!),C19*C24*D19+(C20-C19)*C24*D20+(C21-C20)*C24*D21+(#REF!-C21)*C24*#REF!+(B14 -#REF!)*C24*#REF!,IF(AND(B14&gt;#REF!,B14&lt;=#REF!),C19*C24*D19+(C20-C19)*C24*D20+(C21-C20)*C24*D21+(#REF!-C21)*C24*#REF!+(#REF!-#REF!)*C24*#REF!+(B14 -#REF!)*C24*#REF!,IF(AND(B14&gt;#REF!,B14&lt;=#REF!),C19*C24*D19+(C20-C19)*C24*D20+(C21-C20)*C24*D21+(#REF!-C21)*C24*#REF!+(#REF!-#REF!)*C24*#REF!+(#REF!-#REF!)*C24*#REF!+(B14-#REF!)*C24*#REF!,IF(AND(B14&gt;#REF!,B14&lt;=#REF!),C19*C24*D19+(C20-C19)*C24*D20+(C21-C20)*C24*D21+(#REF!-C21)*C24*#REF!+(#REF!-#REF!)*C24*#REF!+(#REF!-#REF!)*C24*#REF!+(#REF!-#REF!)*C24*#REF!+(B14-#REF!)*C24*#REF!,0))))))))</f>
        <v>4.0120000000000005</v>
      </c>
      <c r="D14" s="47">
        <f>MROUND(IF(B14&lt;=C19,B14*C24*D19,IF(AND(B14&gt;C19,B14&lt;=C20),(C19-B19)*D19*C24+(B14-C19)*C24*D20,IF(AND(B14&gt;C20,B14&lt;=C21),C19*C24*D19+(C20-C19)*C24*D20+(B14 -C20)*C24*D21,IF(AND(B14&gt;C21,B14&lt;=#REF!),C19*C24*D19+(C20-C19)*C24*D20+(C21-C20)*C24*D21+(B14 -C21)*C24*#REF!,IF(AND(B14&gt;#REF!,B14&lt;=#REF!),C19*C24*D19+(C20-C19)*C24*D20+(C21-C20)*C24*D21+(#REF!-C21)*C24*#REF!+(B14 -#REF!)*C24*#REF!,IF(AND(B14&gt;#REF!,B14&lt;=#REF!),C19*C24*D19+(C20-C19)*C24*D20+(C21-C20)*C24*D21+(#REF!-C21)*C24*#REF!+(#REF!-#REF!)*C24*#REF!+(B14 -#REF!)*C24*#REF!,IF(AND(B14&gt;#REF!,B14&lt;=#REF!),C19*C24*D19+(C20-C19)*C24*D20+(C21-C20)*C24*D21+(#REF!-C21)*C24*#REF!+(#REF!-#REF!)*C24*#REF!+(#REF!-#REF!)*C24*#REF!+(B14-#REF!)*C24*#REF!,IF(AND(B14&gt;#REF!,B14&lt;=#REF!),C19*C24*D19+(C20-C19)*C24*D20+(C21-C20)*C24*D21+(#REF!-C21)*C24*#REF!+(#REF!-#REF!)*C24*#REF!+(#REF!-#REF!)*C24*#REF!+(#REF!-#REF!)*C24*#REF!+(B14-#REF!)*C24*#REF!,0)))))))),0.5)</f>
        <v>4</v>
      </c>
      <c r="E14" s="47">
        <f>MROUND(C14-C8,0.5)</f>
        <v>3.5</v>
      </c>
      <c r="F14" s="47">
        <f>MROUND(C14-C9,0.5)</f>
        <v>3</v>
      </c>
      <c r="G14" s="47">
        <f>MROUND(C14-C10,0.5)</f>
        <v>2</v>
      </c>
      <c r="H14" s="47">
        <f>MROUND(C14-C11,0.5)</f>
        <v>1</v>
      </c>
      <c r="I14" s="47">
        <f>MROUND(C14-C12,0.5)</f>
        <v>1</v>
      </c>
      <c r="J14" s="47">
        <f>IF(MROUND(C14-C13,0.5)=0,0.5,MROUND(C14-C13,0.5))</f>
        <v>0.5</v>
      </c>
      <c r="K14" s="48"/>
      <c r="L14" s="47">
        <f>K15</f>
        <v>0.5</v>
      </c>
      <c r="M14" s="61">
        <f>K16</f>
        <v>1</v>
      </c>
    </row>
    <row r="15" spans="1:13" ht="16.8" x14ac:dyDescent="0.3">
      <c r="A15" s="10" t="s">
        <v>34</v>
      </c>
      <c r="B15" s="9">
        <v>25</v>
      </c>
      <c r="C15" s="85">
        <f>IF(B15&lt;=C19,B15*C24*D19,IF(AND(B15&gt;C19,B15&lt;=C20),(C19-B19)*D19*C24+(B15-C19)*C24*D20,IF(AND(B15&gt;C20,B15&lt;=C21),C19*C24*D19+(C20-C19)*C24*D20+(B15 -C20)*C24*D21,IF(AND(B15&gt;C21,B15&lt;=#REF!),C19*C24*D19+(C20-C19)*C24*D20+(C21-C20)*C24*D21+(B15 -C21)*C24*#REF!,IF(AND(B15&gt;#REF!,B15&lt;=#REF!),C19*C24*D19+(C20-C19)*C24*D20+(C21-C20)*C24*D21+(#REF!-C21)*C24*#REF!+(B15 -#REF!)*C24*#REF!,IF(AND(B15&gt;#REF!,B15&lt;=#REF!),C19*C24*D19+(C20-C19)*C24*D20+(C21-C20)*C24*D21+(#REF!-C21)*C24*#REF!+(#REF!-#REF!)*C24*#REF!+(B15 -#REF!)*C24*#REF!,IF(AND(B15&gt;#REF!,B15&lt;=#REF!),C19*C24*D19+(C20-C19)*C24*D20+(C21-C20)*C24*D21+(#REF!-C21)*C24*#REF!+(#REF!-#REF!)*C24*#REF!+(#REF!-#REF!)*C24*#REF!+(B15-#REF!)*C24*#REF!,IF(AND(B15&gt;#REF!,B15&lt;=#REF!),C19*C24*D19+(C20-C19)*C24*D20+(C21-C20)*C24*D21+(#REF!-C21)*C24*#REF!+(#REF!-#REF!)*C24*#REF!+(#REF!-#REF!)*C24*#REF!+(#REF!-#REF!)*C24*#REF!+(B15-#REF!)*C24*#REF!,0))))))))</f>
        <v>4.42</v>
      </c>
      <c r="D15" s="47">
        <f>MROUND(IF(B15&lt;=C19,B15*C24*D19,IF(AND(B15&gt;C19,B15&lt;=C20),(C19-B19)*D19*C24+(B15-C19)*C24*D20,IF(AND(B15&gt;C20,B15&lt;=C21),C19*C24*D19+(C20-C19)*C24*D20+(B15 -C20)*C24*D21,IF(AND(B15&gt;C21,B15&lt;=#REF!),C19*C24*D19+(C20-C19)*C24*D20+(C21-C20)*C24*D21+(B15 -C21)*C24*#REF!,IF(AND(B15&gt;#REF!,B15&lt;=#REF!),C19*C24*D19+(C20-C19)*C24*D20+(C21-C20)*C24*D21+(#REF!-C21)*C24*#REF!+(B15 -#REF!)*C24*#REF!,IF(AND(B15&gt;#REF!,B15&lt;=#REF!),C19*C24*D19+(C20-C19)*C24*D20+(C21-C20)*C24*D21+(#REF!-C21)*C24*#REF!+(#REF!-#REF!)*C24*#REF!+(B15 -#REF!)*C24*#REF!,IF(AND(B15&gt;#REF!,B15&lt;=#REF!),C19*C24*D19+(C20-C19)*C24*D20+(C21-C20)*C24*D21+(#REF!-C21)*C24*#REF!+(#REF!-#REF!)*C24*#REF!+(#REF!-#REF!)*C24*#REF!+(B15-#REF!)*C24*#REF!,IF(AND(B15&gt;#REF!,B15&lt;=#REF!),C19*C24*D19+(C20-C19)*C24*D20+(C21-C20)*C24*D21+(#REF!-C21)*C24*#REF!+(#REF!-#REF!)*C24*#REF!+(#REF!-#REF!)*C24*#REF!+(#REF!-#REF!)*C24*#REF!+(B15-#REF!)*C24*#REF!,0)))))))),0.5)</f>
        <v>4.5</v>
      </c>
      <c r="E15" s="47">
        <f>MROUND(C15-C8,0.5)</f>
        <v>4</v>
      </c>
      <c r="F15" s="47">
        <f>MROUND(C15-C9,0.5)</f>
        <v>3</v>
      </c>
      <c r="G15" s="50">
        <f>MROUND(C15-C10,0.5)</f>
        <v>2</v>
      </c>
      <c r="H15" s="50">
        <f>MROUND(C15-C11,0.5)</f>
        <v>1.5</v>
      </c>
      <c r="I15" s="47">
        <f>MROUND(C15-C12,0.5)</f>
        <v>1</v>
      </c>
      <c r="J15" s="47">
        <f>MROUND(C15-C13,0.5)</f>
        <v>1</v>
      </c>
      <c r="K15" s="47">
        <f>IF(MROUND(C15-C14,0.5)=0,0.5,MROUND(C15-C14,0.5))</f>
        <v>0.5</v>
      </c>
      <c r="L15" s="48"/>
      <c r="M15" s="61">
        <f>L16</f>
        <v>0.5</v>
      </c>
    </row>
    <row r="16" spans="1:13" ht="17.399999999999999" thickBot="1" x14ac:dyDescent="0.35">
      <c r="A16" s="11" t="s">
        <v>35</v>
      </c>
      <c r="B16" s="12">
        <v>30</v>
      </c>
      <c r="C16" s="86">
        <f>IF(B16&lt;=C19,B16*C24*D19,IF(AND(B16&gt;C19,B16&lt;=C20),(C19-B19)*D19*C24+(B16-C19)*C24*D20,IF(AND(B16&gt;C20,B16&lt;=C21),C19*C24*D19+(C20-C19)*C24*D20+(B16 -C20)*C24*D21,IF(AND(B16&gt;C21,B16&lt;=#REF!),C19*C24*D19+(C20-C19)*C24*D20+(C21-C20)*C24*D21+(B16 -C21)*C24*#REF!,IF(AND(B16&gt;#REF!,B16&lt;=#REF!),C19*C24*D19+(C20-C19)*C24*D20+(C21-C20)*C24*D21+(#REF!-C21)*C24*#REF!+(B16 -#REF!)*C24*#REF!,IF(AND(B16&gt;#REF!,B16&lt;=#REF!),C19*C24*D19+(C20-C19)*C24*D20+(C21-C20)*C24*D21+(#REF!-C21)*C24*#REF!+(#REF!-#REF!)*C24*#REF!+(B16 -#REF!)*C24*#REF!,IF(AND(B16&gt;#REF!,B16&lt;=#REF!),C19*C24*D19+(C20-C19)*C24*D20+(C21-C20)*C24*D21+(#REF!-C21)*C24*#REF!+(#REF!-#REF!)*C24*#REF!+(#REF!-#REF!)*C24*#REF!+(B16-#REF!)*C24*#REF!,IF(AND(B16&gt;#REF!,B16&lt;=#REF!),C19*C24*D19+(C20-C19)*C24*D20+(C21-C20)*C24*D21+(#REF!-C21)*C24*#REF!+(#REF!-#REF!)*C24*#REF!+(#REF!-#REF!)*C24*#REF!+(#REF!-#REF!)*C24*#REF!+(B16-#REF!)*C24*#REF!,0))))))))</f>
        <v>5.1000000000000005</v>
      </c>
      <c r="D16" s="62">
        <f>MROUND(IF(B16&lt;=C19,B16*C24*D19,IF(AND(B16&gt;C19,B16&lt;=C20),(C19-B19)*D19*C24+(B16-C19)*C24*D20,IF(AND(B16&gt;C20,B16&lt;=C21),C19*C24*D19+(C20-C19)*C24*D20+(B16 -C20)*C24*D21,IF(AND(B16&gt;C21,B16&lt;=#REF!),C19*C24*D19+(C20-C19)*C24*D20+(C21-C20)*C24*D21+(B16 -C21)*C24*#REF!,IF(AND(B16&gt;#REF!,B16&lt;=#REF!),C19*C24*D19+(C20-C19)*C24*D20+(C21-C20)*C24*D21+(#REF!-C21)*C24*#REF!+(B16 -#REF!)*C24*#REF!,IF(AND(B16&gt;#REF!,B16&lt;=#REF!),C19*C24*D19+(C20-C19)*C24*D20+(C21-C20)*C24*D21+(#REF!-C21)*C24*#REF!+(#REF!-#REF!)*C24*#REF!+(B16 -#REF!)*C24*#REF!,IF(AND(B16&gt;#REF!,B16&lt;=#REF!),C19*C24*D19+(C20-C19)*C24*D20+(C21-C20)*C24*D21+(#REF!-C21)*C24*#REF!+(#REF!-#REF!)*C24*#REF!+(#REF!-#REF!)*C24*#REF!+(B16-#REF!)*C24*#REF!,IF(AND(B16&gt;#REF!,B16&lt;=#REF!),C19*C24*D19+(C20-C19)*C24*D20+(C21-C20)*C24*D21+(#REF!-C21)*C24*#REF!+(#REF!-#REF!)*C24*#REF!+(#REF!-#REF!)*C24*#REF!+(#REF!-#REF!)*C24*#REF!+(B16-#REF!)*C24*#REF!,0)))))))),0.5)</f>
        <v>5</v>
      </c>
      <c r="E16" s="62">
        <f>MROUND(C16-C8,0.5)</f>
        <v>4.5</v>
      </c>
      <c r="F16" s="62">
        <f>MROUND(C16-C9,0.5)</f>
        <v>4</v>
      </c>
      <c r="G16" s="62">
        <f>MROUND(C16-C10,0.5)</f>
        <v>3</v>
      </c>
      <c r="H16" s="62">
        <f>MROUND(C16-C11,0.5)</f>
        <v>2</v>
      </c>
      <c r="I16" s="62">
        <f>MROUND(C16-C12,0.5)</f>
        <v>2</v>
      </c>
      <c r="J16" s="62">
        <f>MROUND(C16-C13,0.5)</f>
        <v>1.5</v>
      </c>
      <c r="K16" s="62">
        <f>MROUND(C16-C14,0.5)</f>
        <v>1</v>
      </c>
      <c r="L16" s="62">
        <f>IF(MROUND(C16-C15,0.5)=0,0.5,MROUND(C16-C15,0.5))</f>
        <v>0.5</v>
      </c>
      <c r="M16" s="64"/>
    </row>
    <row r="17" spans="1:12" ht="17.399999999999999" thickBot="1" x14ac:dyDescent="0.35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ht="51" thickBot="1" x14ac:dyDescent="0.35">
      <c r="A18" s="19" t="s">
        <v>9</v>
      </c>
      <c r="B18" s="19" t="s">
        <v>10</v>
      </c>
      <c r="C18" s="19" t="s">
        <v>3</v>
      </c>
      <c r="D18" s="19" t="s">
        <v>4</v>
      </c>
      <c r="E18" s="6" t="s">
        <v>5</v>
      </c>
      <c r="F18" s="2"/>
      <c r="G18" s="2"/>
      <c r="H18" s="2"/>
      <c r="I18" s="2"/>
      <c r="J18" s="2"/>
      <c r="K18" s="2"/>
      <c r="L18" s="2"/>
    </row>
    <row r="19" spans="1:12" ht="17.399999999999999" thickBot="1" x14ac:dyDescent="0.35">
      <c r="A19" s="42">
        <v>1</v>
      </c>
      <c r="B19" s="24">
        <v>0</v>
      </c>
      <c r="C19" s="24">
        <v>15</v>
      </c>
      <c r="D19" s="24">
        <v>1.2</v>
      </c>
      <c r="E19" s="24">
        <v>0.2</v>
      </c>
      <c r="F19" s="2"/>
      <c r="G19" s="2"/>
      <c r="H19" s="2"/>
      <c r="I19" s="2"/>
      <c r="J19" s="2"/>
      <c r="K19" s="2"/>
      <c r="L19" s="2"/>
    </row>
    <row r="20" spans="1:12" ht="17.399999999999999" thickBot="1" x14ac:dyDescent="0.35">
      <c r="A20" s="4">
        <v>2</v>
      </c>
      <c r="B20" s="5">
        <v>15.01</v>
      </c>
      <c r="C20" s="5">
        <v>30</v>
      </c>
      <c r="D20" s="5">
        <v>0.8</v>
      </c>
      <c r="E20" s="5">
        <v>0.14000000000000001</v>
      </c>
      <c r="F20" s="2"/>
      <c r="G20" s="2"/>
      <c r="H20" s="2"/>
      <c r="I20" s="2"/>
      <c r="J20" s="2"/>
      <c r="K20" s="2"/>
      <c r="L20" s="2"/>
    </row>
    <row r="21" spans="1:12" x14ac:dyDescent="0.3">
      <c r="A21" s="2"/>
      <c r="B21" s="2"/>
      <c r="C21" s="2"/>
      <c r="D21" s="2"/>
    </row>
    <row r="22" spans="1:12" ht="16.8" x14ac:dyDescent="0.4">
      <c r="A22" s="18" t="s">
        <v>36</v>
      </c>
      <c r="B22" s="2"/>
      <c r="C22" s="88">
        <v>0.14000000000000001</v>
      </c>
      <c r="D22" s="7" t="s">
        <v>6</v>
      </c>
      <c r="E22" s="2"/>
      <c r="F22" s="2"/>
      <c r="G22" s="2"/>
      <c r="H22" s="2"/>
      <c r="I22" s="2"/>
      <c r="J22" s="2"/>
      <c r="K22" s="2"/>
      <c r="L22" s="2"/>
    </row>
    <row r="23" spans="1:12" ht="16.8" x14ac:dyDescent="0.4">
      <c r="A23" s="3" t="s">
        <v>7</v>
      </c>
      <c r="B23" s="2"/>
      <c r="C23" s="8">
        <f>ROUND(C22*0.19,2)</f>
        <v>0.03</v>
      </c>
      <c r="D23" s="7" t="s">
        <v>6</v>
      </c>
      <c r="E23" s="2"/>
      <c r="F23" s="2"/>
      <c r="G23" s="2"/>
      <c r="H23" s="2"/>
      <c r="I23" s="2"/>
      <c r="J23" s="2"/>
      <c r="K23" s="2"/>
      <c r="L23" s="2"/>
    </row>
    <row r="24" spans="1:12" ht="16.8" x14ac:dyDescent="0.4">
      <c r="A24" s="3" t="s">
        <v>8</v>
      </c>
      <c r="B24" s="2"/>
      <c r="C24" s="8">
        <f>C22+C23</f>
        <v>0.17</v>
      </c>
      <c r="D24" s="7" t="s">
        <v>6</v>
      </c>
      <c r="E24" s="2"/>
      <c r="F24" s="2"/>
      <c r="G24" s="2"/>
      <c r="H24" s="2"/>
      <c r="I24" s="2"/>
      <c r="J24" s="2"/>
      <c r="K24" s="2"/>
      <c r="L24" s="2"/>
    </row>
    <row r="25" spans="1:12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3">
      <c r="A26" s="2"/>
      <c r="B26" s="2"/>
      <c r="C26" s="2"/>
      <c r="D26" s="97">
        <v>9</v>
      </c>
      <c r="E26" s="2"/>
      <c r="F26" s="2"/>
      <c r="G26" s="2"/>
      <c r="H26" s="2"/>
      <c r="I26" s="2"/>
      <c r="J26" s="2"/>
      <c r="K26" s="2"/>
      <c r="L26" s="2"/>
    </row>
  </sheetData>
  <mergeCells count="2">
    <mergeCell ref="A5:M5"/>
    <mergeCell ref="A1:M1"/>
  </mergeCells>
  <pageMargins left="0.418110236220472" right="0" top="0.15748031496063" bottom="0.25" header="0.31496062992126" footer="0.31496062992126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5A8B3-C99F-4936-8306-3CE240CEDB93}">
  <dimension ref="A1:J78"/>
  <sheetViews>
    <sheetView zoomScale="98" zoomScaleNormal="98" workbookViewId="0">
      <selection activeCell="P48" sqref="P48"/>
    </sheetView>
  </sheetViews>
  <sheetFormatPr defaultRowHeight="14.4" x14ac:dyDescent="0.3"/>
  <cols>
    <col min="1" max="1" width="34.6640625" customWidth="1"/>
    <col min="2" max="2" width="13.44140625" bestFit="1" customWidth="1"/>
    <col min="3" max="3" width="13.109375" customWidth="1"/>
    <col min="4" max="4" width="12.109375" customWidth="1"/>
    <col min="5" max="5" width="8.33203125" customWidth="1"/>
  </cols>
  <sheetData>
    <row r="1" spans="1:10" ht="16.8" x14ac:dyDescent="0.3">
      <c r="A1" s="89" t="s">
        <v>39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16.8" x14ac:dyDescent="0.3">
      <c r="A2" s="1"/>
      <c r="B2" s="2"/>
      <c r="C2" s="2"/>
      <c r="D2" s="2"/>
      <c r="E2" s="2"/>
    </row>
    <row r="3" spans="1:10" ht="16.8" x14ac:dyDescent="0.3">
      <c r="A3" s="3" t="s">
        <v>40</v>
      </c>
      <c r="B3" s="2"/>
      <c r="C3" s="2"/>
      <c r="D3" s="2"/>
      <c r="E3" s="2"/>
    </row>
    <row r="4" spans="1:10" ht="17.399999999999999" thickBot="1" x14ac:dyDescent="0.35">
      <c r="A4" s="18" t="s">
        <v>13</v>
      </c>
      <c r="B4" s="2"/>
      <c r="C4" s="2"/>
      <c r="D4" s="2"/>
      <c r="E4" s="2"/>
    </row>
    <row r="5" spans="1:10" ht="17.399999999999999" thickBot="1" x14ac:dyDescent="0.35">
      <c r="A5" s="93" t="s">
        <v>0</v>
      </c>
      <c r="B5" s="94"/>
      <c r="C5" s="94"/>
      <c r="D5" s="94"/>
      <c r="E5" s="94"/>
      <c r="F5" s="95"/>
    </row>
    <row r="6" spans="1:10" ht="77.25" customHeight="1" thickBot="1" x14ac:dyDescent="0.35">
      <c r="A6" s="20" t="s">
        <v>2</v>
      </c>
      <c r="B6" s="21" t="s">
        <v>1</v>
      </c>
      <c r="C6" s="21" t="s">
        <v>57</v>
      </c>
      <c r="D6" s="21" t="s">
        <v>21</v>
      </c>
      <c r="E6" s="21" t="s">
        <v>37</v>
      </c>
      <c r="F6" s="21" t="s">
        <v>38</v>
      </c>
    </row>
    <row r="7" spans="1:10" ht="16.8" x14ac:dyDescent="0.3">
      <c r="A7" s="13" t="s">
        <v>22</v>
      </c>
      <c r="B7" s="14">
        <v>0</v>
      </c>
      <c r="C7" s="83"/>
      <c r="D7" s="58"/>
      <c r="E7" s="59">
        <f>D8</f>
        <v>1</v>
      </c>
      <c r="F7" s="60">
        <f>D9</f>
        <v>1.5</v>
      </c>
    </row>
    <row r="8" spans="1:10" ht="16.8" x14ac:dyDescent="0.3">
      <c r="A8" s="10" t="s">
        <v>37</v>
      </c>
      <c r="B8" s="9">
        <v>5</v>
      </c>
      <c r="C8" s="85">
        <f>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</f>
        <v>1.02</v>
      </c>
      <c r="D8" s="47">
        <f>MROUND(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,0.5)</f>
        <v>1</v>
      </c>
      <c r="E8" s="48"/>
      <c r="F8" s="61">
        <f>E9</f>
        <v>0.5</v>
      </c>
    </row>
    <row r="9" spans="1:10" ht="17.399999999999999" thickBot="1" x14ac:dyDescent="0.35">
      <c r="A9" s="11" t="s">
        <v>38</v>
      </c>
      <c r="B9" s="12">
        <v>8</v>
      </c>
      <c r="C9" s="86">
        <f>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</f>
        <v>1.4279999999999999</v>
      </c>
      <c r="D9" s="62">
        <f>MROUND(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,0.5)</f>
        <v>1.5</v>
      </c>
      <c r="E9" s="62">
        <f>IF(MROUND(C9-C8,0.5)=0,0.5,MROUND(C9-C8,0.5))</f>
        <v>0.5</v>
      </c>
      <c r="F9" s="64"/>
    </row>
    <row r="10" spans="1:10" ht="14.25" customHeight="1" x14ac:dyDescent="0.3"/>
    <row r="11" spans="1:10" ht="10.5" hidden="1" customHeight="1" x14ac:dyDescent="0.3"/>
    <row r="12" spans="1:10" hidden="1" x14ac:dyDescent="0.3"/>
    <row r="13" spans="1:10" hidden="1" x14ac:dyDescent="0.3"/>
    <row r="14" spans="1:10" hidden="1" x14ac:dyDescent="0.3"/>
    <row r="15" spans="1:10" hidden="1" x14ac:dyDescent="0.3"/>
    <row r="16" spans="1:10" hidden="1" x14ac:dyDescent="0.3"/>
    <row r="17" hidden="1" x14ac:dyDescent="0.3"/>
    <row r="18" hidden="1" x14ac:dyDescent="0.3"/>
    <row r="19" hidden="1" x14ac:dyDescent="0.3"/>
    <row r="20" hidden="1" x14ac:dyDescent="0.3"/>
    <row r="21" hidden="1" x14ac:dyDescent="0.3"/>
    <row r="22" hidden="1" x14ac:dyDescent="0.3"/>
    <row r="23" hidden="1" x14ac:dyDescent="0.3"/>
    <row r="24" hidden="1" x14ac:dyDescent="0.3"/>
    <row r="25" hidden="1" x14ac:dyDescent="0.3"/>
    <row r="26" hidden="1" x14ac:dyDescent="0.3"/>
    <row r="27" hidden="1" x14ac:dyDescent="0.3"/>
    <row r="28" hidden="1" x14ac:dyDescent="0.3"/>
    <row r="29" hidden="1" x14ac:dyDescent="0.3"/>
    <row r="30" hidden="1" x14ac:dyDescent="0.3"/>
    <row r="31" hidden="1" x14ac:dyDescent="0.3"/>
    <row r="32" ht="3.75" hidden="1" customHeight="1" x14ac:dyDescent="0.3"/>
    <row r="33" spans="1:5" hidden="1" x14ac:dyDescent="0.3"/>
    <row r="34" spans="1:5" hidden="1" x14ac:dyDescent="0.3"/>
    <row r="35" spans="1:5" hidden="1" x14ac:dyDescent="0.3"/>
    <row r="36" spans="1:5" hidden="1" x14ac:dyDescent="0.3"/>
    <row r="37" spans="1:5" ht="16.8" hidden="1" x14ac:dyDescent="0.3">
      <c r="A37" s="1"/>
      <c r="B37" s="2"/>
      <c r="C37" s="2"/>
      <c r="D37" s="2"/>
      <c r="E37" s="2"/>
    </row>
    <row r="38" spans="1:5" ht="16.8" hidden="1" x14ac:dyDescent="0.3">
      <c r="A38" s="1"/>
      <c r="B38" s="2"/>
      <c r="C38" s="2"/>
      <c r="D38" s="2"/>
      <c r="E38" s="2"/>
    </row>
    <row r="39" spans="1:5" ht="16.8" hidden="1" x14ac:dyDescent="0.3">
      <c r="A39" s="1"/>
      <c r="B39" s="2"/>
      <c r="C39" s="2"/>
      <c r="D39" s="2"/>
      <c r="E39" s="2"/>
    </row>
    <row r="40" spans="1:5" ht="16.8" hidden="1" x14ac:dyDescent="0.3">
      <c r="A40" s="1"/>
      <c r="B40" s="2"/>
      <c r="C40" s="2"/>
      <c r="D40" s="2"/>
      <c r="E40" s="2"/>
    </row>
    <row r="41" spans="1:5" ht="16.8" hidden="1" x14ac:dyDescent="0.3">
      <c r="A41" s="1"/>
      <c r="B41" s="2"/>
      <c r="C41" s="2"/>
      <c r="D41" s="2"/>
      <c r="E41" s="2"/>
    </row>
    <row r="42" spans="1:5" ht="16.8" hidden="1" x14ac:dyDescent="0.3">
      <c r="A42" s="1"/>
      <c r="B42" s="2"/>
      <c r="C42" s="2"/>
      <c r="D42" s="2"/>
      <c r="E42" s="2"/>
    </row>
    <row r="43" spans="1:5" ht="16.8" hidden="1" x14ac:dyDescent="0.3">
      <c r="A43" s="1"/>
      <c r="B43" s="2"/>
      <c r="C43" s="2"/>
      <c r="D43" s="2"/>
      <c r="E43" s="2"/>
    </row>
    <row r="44" spans="1:5" ht="16.8" hidden="1" x14ac:dyDescent="0.3">
      <c r="A44" s="1"/>
      <c r="B44" s="2"/>
      <c r="C44" s="2"/>
      <c r="D44" s="2"/>
      <c r="E44" s="2"/>
    </row>
    <row r="45" spans="1:5" ht="16.8" hidden="1" x14ac:dyDescent="0.3">
      <c r="A45" s="1"/>
      <c r="B45" s="2"/>
      <c r="C45" s="2"/>
      <c r="D45" s="2"/>
      <c r="E45" s="2"/>
    </row>
    <row r="46" spans="1:5" ht="16.8" hidden="1" x14ac:dyDescent="0.3">
      <c r="A46" s="1"/>
      <c r="B46" s="2"/>
      <c r="C46" s="2"/>
      <c r="D46" s="2"/>
      <c r="E46" s="2"/>
    </row>
    <row r="47" spans="1:5" ht="17.399999999999999" thickBot="1" x14ac:dyDescent="0.35">
      <c r="A47" s="1"/>
      <c r="B47" s="2"/>
      <c r="C47" s="2"/>
      <c r="D47" s="2"/>
      <c r="E47" s="2"/>
    </row>
    <row r="48" spans="1:5" ht="51" thickBot="1" x14ac:dyDescent="0.35">
      <c r="A48" s="19" t="s">
        <v>9</v>
      </c>
      <c r="B48" s="19" t="s">
        <v>10</v>
      </c>
      <c r="C48" s="19" t="s">
        <v>3</v>
      </c>
      <c r="D48" s="19" t="s">
        <v>4</v>
      </c>
      <c r="E48" s="6" t="s">
        <v>5</v>
      </c>
    </row>
    <row r="49" spans="1:5" ht="17.399999999999999" thickBot="1" x14ac:dyDescent="0.35">
      <c r="A49" s="42">
        <v>1</v>
      </c>
      <c r="B49" s="24">
        <v>0</v>
      </c>
      <c r="C49" s="24">
        <v>5</v>
      </c>
      <c r="D49" s="24">
        <v>1.2</v>
      </c>
      <c r="E49" s="24">
        <v>0.2</v>
      </c>
    </row>
    <row r="50" spans="1:5" ht="17.399999999999999" thickBot="1" x14ac:dyDescent="0.35">
      <c r="A50" s="4">
        <v>2</v>
      </c>
      <c r="B50" s="5">
        <v>5.01</v>
      </c>
      <c r="C50" s="5">
        <v>8</v>
      </c>
      <c r="D50" s="5">
        <v>0.8</v>
      </c>
      <c r="E50" s="5">
        <v>0.14000000000000001</v>
      </c>
    </row>
    <row r="51" spans="1:5" x14ac:dyDescent="0.3">
      <c r="A51" s="2"/>
      <c r="B51" s="2"/>
      <c r="C51" s="2"/>
      <c r="D51" s="2"/>
    </row>
    <row r="52" spans="1:5" hidden="1" x14ac:dyDescent="0.3">
      <c r="A52" s="2"/>
      <c r="B52" s="2"/>
      <c r="C52" s="2"/>
      <c r="D52" s="2"/>
    </row>
    <row r="53" spans="1:5" ht="9.75" hidden="1" customHeight="1" x14ac:dyDescent="0.3">
      <c r="A53" s="2"/>
      <c r="B53" s="2"/>
      <c r="C53" s="2"/>
      <c r="D53" s="2"/>
    </row>
    <row r="54" spans="1:5" hidden="1" x14ac:dyDescent="0.3">
      <c r="A54" s="2"/>
      <c r="B54" s="2"/>
      <c r="C54" s="2"/>
      <c r="D54" s="2"/>
    </row>
    <row r="55" spans="1:5" hidden="1" x14ac:dyDescent="0.3">
      <c r="A55" s="2"/>
      <c r="B55" s="2"/>
      <c r="C55" s="2"/>
      <c r="D55" s="2"/>
    </row>
    <row r="56" spans="1:5" hidden="1" x14ac:dyDescent="0.3">
      <c r="A56" s="2"/>
      <c r="B56" s="2"/>
      <c r="C56" s="2"/>
      <c r="D56" s="2"/>
    </row>
    <row r="57" spans="1:5" ht="16.8" hidden="1" x14ac:dyDescent="0.3">
      <c r="A57" s="3"/>
      <c r="B57" s="2"/>
      <c r="C57" s="2"/>
      <c r="D57" s="2"/>
      <c r="E57" s="2"/>
    </row>
    <row r="58" spans="1:5" ht="16.8" hidden="1" x14ac:dyDescent="0.3">
      <c r="A58" s="3"/>
      <c r="B58" s="2"/>
      <c r="C58" s="2"/>
      <c r="D58" s="2"/>
      <c r="E58" s="2"/>
    </row>
    <row r="59" spans="1:5" ht="16.8" hidden="1" x14ac:dyDescent="0.3">
      <c r="A59" s="3"/>
      <c r="B59" s="2"/>
      <c r="C59" s="2"/>
      <c r="D59" s="2"/>
      <c r="E59" s="2"/>
    </row>
    <row r="60" spans="1:5" ht="16.8" hidden="1" x14ac:dyDescent="0.3">
      <c r="A60" s="3"/>
      <c r="B60" s="2"/>
      <c r="C60" s="2"/>
      <c r="D60" s="2"/>
      <c r="E60" s="2"/>
    </row>
    <row r="61" spans="1:5" ht="16.8" hidden="1" x14ac:dyDescent="0.3">
      <c r="A61" s="3"/>
      <c r="B61" s="2"/>
      <c r="C61" s="2"/>
      <c r="D61" s="2"/>
      <c r="E61" s="2"/>
    </row>
    <row r="62" spans="1:5" ht="16.8" hidden="1" x14ac:dyDescent="0.3">
      <c r="A62" s="3"/>
      <c r="B62" s="2"/>
      <c r="C62" s="2"/>
      <c r="D62" s="2"/>
      <c r="E62" s="2"/>
    </row>
    <row r="63" spans="1:5" ht="16.8" hidden="1" x14ac:dyDescent="0.3">
      <c r="A63" s="3"/>
      <c r="B63" s="2"/>
      <c r="C63" s="2"/>
      <c r="D63" s="2"/>
      <c r="E63" s="2"/>
    </row>
    <row r="64" spans="1:5" ht="16.8" hidden="1" x14ac:dyDescent="0.3">
      <c r="A64" s="3"/>
      <c r="B64" s="2"/>
      <c r="C64" s="2"/>
      <c r="D64" s="2"/>
      <c r="E64" s="2"/>
    </row>
    <row r="65" spans="1:5" ht="16.8" hidden="1" x14ac:dyDescent="0.3">
      <c r="A65" s="3"/>
      <c r="B65" s="2"/>
      <c r="C65" s="2"/>
      <c r="D65" s="2"/>
      <c r="E65" s="2"/>
    </row>
    <row r="66" spans="1:5" ht="16.8" hidden="1" x14ac:dyDescent="0.3">
      <c r="A66" s="3"/>
      <c r="B66" s="2"/>
      <c r="C66" s="2"/>
      <c r="D66" s="2"/>
      <c r="E66" s="2"/>
    </row>
    <row r="67" spans="1:5" ht="16.8" hidden="1" x14ac:dyDescent="0.3">
      <c r="A67" s="3"/>
      <c r="B67" s="2"/>
      <c r="C67" s="2"/>
      <c r="D67" s="2"/>
      <c r="E67" s="2"/>
    </row>
    <row r="68" spans="1:5" ht="16.8" x14ac:dyDescent="0.3">
      <c r="A68" s="3"/>
      <c r="B68" s="2"/>
      <c r="C68" s="2"/>
      <c r="D68" s="2"/>
      <c r="E68" s="2"/>
    </row>
    <row r="69" spans="1:5" ht="16.8" x14ac:dyDescent="0.4">
      <c r="A69" s="18" t="s">
        <v>41</v>
      </c>
      <c r="B69" s="2"/>
      <c r="C69" s="88">
        <v>0.14000000000000001</v>
      </c>
      <c r="D69" s="7" t="s">
        <v>6</v>
      </c>
      <c r="E69" s="2"/>
    </row>
    <row r="70" spans="1:5" ht="16.8" x14ac:dyDescent="0.4">
      <c r="A70" s="3" t="s">
        <v>7</v>
      </c>
      <c r="B70" s="2"/>
      <c r="C70" s="8">
        <f>ROUND(C69*0.19,2)</f>
        <v>0.03</v>
      </c>
      <c r="D70" s="7" t="s">
        <v>6</v>
      </c>
      <c r="E70" s="2"/>
    </row>
    <row r="71" spans="1:5" ht="16.8" x14ac:dyDescent="0.4">
      <c r="A71" s="3" t="s">
        <v>8</v>
      </c>
      <c r="B71" s="2"/>
      <c r="C71" s="8">
        <f>C69+C70</f>
        <v>0.17</v>
      </c>
      <c r="D71" s="7" t="s">
        <v>6</v>
      </c>
      <c r="E71" s="2"/>
    </row>
    <row r="72" spans="1:5" x14ac:dyDescent="0.3">
      <c r="A72" s="2"/>
      <c r="B72" s="2"/>
      <c r="C72" s="2"/>
      <c r="D72" s="2"/>
      <c r="E72" s="2"/>
    </row>
    <row r="73" spans="1:5" x14ac:dyDescent="0.3">
      <c r="A73" s="2"/>
      <c r="B73" s="2"/>
      <c r="C73" s="2"/>
      <c r="D73" s="2"/>
      <c r="E73" s="2"/>
    </row>
    <row r="78" spans="1:5" x14ac:dyDescent="0.3">
      <c r="D78" s="96">
        <v>10</v>
      </c>
    </row>
  </sheetData>
  <mergeCells count="2">
    <mergeCell ref="A5:F5"/>
    <mergeCell ref="A1:J1"/>
  </mergeCells>
  <pageMargins left="0.9" right="0.7" top="0.75" bottom="0.2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09A17-3494-4A09-80C9-10F8558709FF}">
  <dimension ref="A1:N71"/>
  <sheetViews>
    <sheetView zoomScale="98" zoomScaleNormal="98" workbookViewId="0">
      <selection activeCell="J75" sqref="J75"/>
    </sheetView>
  </sheetViews>
  <sheetFormatPr defaultRowHeight="14.4" x14ac:dyDescent="0.3"/>
  <cols>
    <col min="1" max="1" width="31.5546875" customWidth="1"/>
    <col min="2" max="2" width="13.44140625" bestFit="1" customWidth="1"/>
    <col min="3" max="3" width="10.6640625" customWidth="1"/>
    <col min="4" max="4" width="12.33203125" customWidth="1"/>
    <col min="5" max="5" width="8.33203125" customWidth="1"/>
    <col min="6" max="6" width="7.44140625" customWidth="1"/>
    <col min="7" max="7" width="8.5546875" customWidth="1"/>
    <col min="9" max="11" width="9" customWidth="1"/>
  </cols>
  <sheetData>
    <row r="1" spans="1:14" ht="16.8" x14ac:dyDescent="0.3">
      <c r="A1" s="89" t="s">
        <v>42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4" ht="11.4" customHeight="1" x14ac:dyDescent="0.3">
      <c r="A2" s="1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ht="16.8" x14ac:dyDescent="0.3">
      <c r="A3" s="3" t="s">
        <v>50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4" ht="17.399999999999999" thickBot="1" x14ac:dyDescent="0.35">
      <c r="A4" s="18" t="s">
        <v>13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4" ht="17.399999999999999" thickBot="1" x14ac:dyDescent="0.35">
      <c r="A5" s="93" t="s">
        <v>0</v>
      </c>
      <c r="B5" s="94"/>
      <c r="C5" s="94"/>
      <c r="D5" s="94"/>
      <c r="E5" s="94"/>
      <c r="F5" s="94"/>
      <c r="G5" s="94"/>
      <c r="H5" s="94"/>
      <c r="I5" s="94"/>
      <c r="J5" s="94"/>
      <c r="K5" s="95"/>
    </row>
    <row r="6" spans="1:14" ht="75" customHeight="1" thickBot="1" x14ac:dyDescent="0.35">
      <c r="A6" s="20" t="s">
        <v>2</v>
      </c>
      <c r="B6" s="21" t="s">
        <v>1</v>
      </c>
      <c r="C6" s="21" t="s">
        <v>57</v>
      </c>
      <c r="D6" s="21" t="s">
        <v>21</v>
      </c>
      <c r="E6" s="21" t="s">
        <v>15</v>
      </c>
      <c r="F6" s="21" t="s">
        <v>16</v>
      </c>
      <c r="G6" s="21" t="s">
        <v>44</v>
      </c>
      <c r="H6" s="21" t="s">
        <v>45</v>
      </c>
      <c r="I6" s="21" t="s">
        <v>48</v>
      </c>
      <c r="J6" s="21" t="s">
        <v>45</v>
      </c>
      <c r="K6" s="26" t="s">
        <v>46</v>
      </c>
    </row>
    <row r="7" spans="1:14" ht="16.8" x14ac:dyDescent="0.3">
      <c r="A7" s="13" t="s">
        <v>22</v>
      </c>
      <c r="B7" s="14">
        <v>0</v>
      </c>
      <c r="C7" s="83"/>
      <c r="D7" s="73"/>
      <c r="E7" s="74">
        <f>D8</f>
        <v>0.5</v>
      </c>
      <c r="F7" s="74">
        <f>D9</f>
        <v>1</v>
      </c>
      <c r="G7" s="74">
        <f>D10</f>
        <v>2</v>
      </c>
      <c r="H7" s="74">
        <f>D11</f>
        <v>2</v>
      </c>
      <c r="I7" s="74">
        <f>D12</f>
        <v>2</v>
      </c>
      <c r="J7" s="74">
        <f>D13</f>
        <v>2.5</v>
      </c>
      <c r="K7" s="75">
        <f>D14</f>
        <v>2.5</v>
      </c>
    </row>
    <row r="8" spans="1:14" ht="16.8" x14ac:dyDescent="0.3">
      <c r="A8" s="10" t="s">
        <v>15</v>
      </c>
      <c r="B8" s="9">
        <v>3</v>
      </c>
      <c r="C8" s="85">
        <f>IF(B8&lt;=C48,B8*C69*D48,IF(AND(B8&gt;C48,B8&lt;=C49),(C48-B48)*D48*C69+(B8-C48)*C69*D49,IF(AND(B8&gt;C49,B8&lt;=C50),C48*C69*D48+(C49-C48)*C69*D49+(B8 -C49)*C69*D50,IF(AND(B8&gt;C50,B8&lt;=C51),C48*C69*D48+(C49-C48)*C69*D49+(C50-C49)*C69*D50+(B8 -C50)*C69*D51,IF(AND(B8&gt;C51,B8&lt;=C52),C48*C69*D48+(C49-C48)*C69*D49+(C50-C49)*C69*D50+(C51-C50)*C69*D51+(B8 -C51)*C69*D52,IF(AND(B8&gt;C52,B8&lt;=C53),C48*C69*D48+(C49-C48)*C69*D49+(C50-C49)*C69*D50+(C51-C50)*C69*D51+(C52-C51)*C69*D52+(B8 -C52)*C69*D53,IF(AND(B8&gt;C53,B8&lt;=C54),C48*C69*D48+(C49-C48)*C69*D49+(C50-C49)*C69*D50+(C51-C50)*C69*D51+(C52-C51)*C69*D52+(C53-C52)*C69*D53+(B8-C53)*C69*D54,IF(AND(B8&gt;C54,B8&lt;=C55),C48*C69*D48+(C49-C48)*C69*D49+(C50-C49)*C69*D50+(C51-C50)*C69*D51+(C52-C51)*C69*D52+(C53-C52)*C69*D53+(C52-C53)*C69*D54+(B8-C54)*C69*D55,0))))))))</f>
        <v>0.61199999999999999</v>
      </c>
      <c r="D8" s="69">
        <f>MROUND(IF(B8&lt;=C48,B8*C69*D48,IF(AND(B8&gt;C48,B8&lt;=C49),(C48-B48)*D48*C69+(B8-C48)*C69*D49,IF(AND(B8&gt;C49,B8&lt;=C50),C48*C69*D48+(C49-C48)*C69*D49+(B8 -C49)*C69*D50,IF(AND(B8&gt;C50,B8&lt;=C51),C48*C69*D48+(C49-C48)*C69*D49+(C50-C49)*C69*D50+(B8 -C50)*C69*D51,IF(AND(B8&gt;C51,B8&lt;=C52),C48*C69*D48+(C49-C48)*C69*D49+(C50-C49)*C69*D50+(C51-C50)*C69*D51+(B8 -C51)*C69*D52,IF(AND(B8&gt;C52,B8&lt;=C53),C48*C69*D48+(C49-C48)*C69*D49+(C50-C49)*C69*D50+(C51-C50)*C69*D51+(C52-C51)*C69*D52+(B8 -C52)*C69*D53,IF(AND(B8&gt;C53,B8&lt;=C54),C48*C69*D48+(C49-C48)*C69*D49+(C50-C49)*C69*D50+(C51-C50)*C69*D51+(C52-C51)*C69*D52+(C53-C52)*C69*D53+(B8-C53)*C69*D54,IF(AND(B8&gt;C54,B8&lt;=C55),C48*C69*D48+(C49-C48)*C69*D49+(C50-C49)*C69*D50+(C51-C50)*C69*D51+(C52-C51)*C69*D52+(C53-C52)*C69*D53+(C52-C53)*C69*D54+(B8-C54)*C69*D55,0)))))))),0.5)</f>
        <v>0.5</v>
      </c>
      <c r="E8" s="70"/>
      <c r="F8" s="69">
        <f>E9</f>
        <v>0.5</v>
      </c>
      <c r="G8" s="69">
        <f>E10</f>
        <v>1</v>
      </c>
      <c r="H8" s="69">
        <f>E11</f>
        <v>1.5</v>
      </c>
      <c r="I8" s="69">
        <f>E12</f>
        <v>1.5</v>
      </c>
      <c r="J8" s="69">
        <f>E13</f>
        <v>2</v>
      </c>
      <c r="K8" s="76">
        <f>E14</f>
        <v>2</v>
      </c>
    </row>
    <row r="9" spans="1:14" ht="16.8" x14ac:dyDescent="0.3">
      <c r="A9" s="10" t="s">
        <v>16</v>
      </c>
      <c r="B9" s="9">
        <v>6</v>
      </c>
      <c r="C9" s="85">
        <f>IF(B9&lt;=C48,B9*C69*D48,IF(AND(B9&gt;C48,B9&lt;=C49),(C48-B48)*D48*C69+(B9-C48)*C69*D49,IF(AND(B9&gt;C49,B9&lt;=C50),C48*C69*D48+(C49-C48)*C69*D49+(B9 -C49)*C69*D50,IF(AND(B9&gt;C50,B9&lt;=C51),C48*C69*D48+(C49-C48)*C69*D49+(C50-C49)*C69*D50+(B9 -C50)*C69*D51,IF(AND(B9&gt;C51,B9&lt;=C52),C48*C69*D48+(C49-C48)*C69*D49+(C50-C49)*C69*D50+(C51-C50)*C69*D51+(B9 -C51)*C69*D52,IF(AND(B9&gt;C52,B9&lt;=C53),C48*C69*D48+(C49-C48)*C69*D49+(C50-C49)*C69*D50+(C51-C50)*C69*D51+(C52-C51)*C69*D52+(B9 -C52)*C69*D53,IF(AND(B9&gt;C53,B9&lt;=C54),C48*C69*D48+(C49-C48)*C69*D49+(C50-C49)*C69*D50+(C51-C50)*C69*D51+(C52-C51)*C69*D52+(C53-C52)*C69*D53+(B9-C53)*C69*D54,IF(AND(B9&gt;C54,B9&lt;=C55),C48*C69*D48+(C49-C48)*C69*D49+(C50-C49)*C69*D50+(C51-C50)*C69*D51+(C52-C51)*C69*D52+(C53-C52)*C69*D53+(C52-C53)*C69*D54+(B9-C54)*C69*D55,0))))))))</f>
        <v>1.224</v>
      </c>
      <c r="D9" s="69">
        <f>MROUND(IF(B9&lt;=C48,B9*C69*D48,IF(AND(B9&gt;C48,B9&lt;=C49),(C48-B48)*D48*C69+(B9-C48)*C69*D49,IF(AND(B9&gt;C49,B9&lt;=C50),C48*C69*D48+(C49-C48)*C69*D49+(B9 -C49)*C69*D50,IF(AND(B9&gt;C50,B9&lt;=C51),C48*C69*D48+(C49-C48)*C69*D49+(C50-C49)*C69*D50+(B9 -C50)*C69*D51,IF(AND(B9&gt;C51,B9&lt;=C52),C48*C69*D48+(C49-C48)*C69*D49+(C50-C49)*C69*D50+(C51-C50)*C69*D51+(B9 -C51)*C69*D52,IF(AND(B9&gt;C52,B9&lt;=C53),C48*C69*D48+(C49-C48)*C69*D49+(C50-C49)*C69*D50+(C51-C50)*C69*D51+(C52-C51)*C69*D52+(B9 -C52)*C69*D53,IF(AND(B9&gt;C53,B9&lt;=C54),C48*C69*D48+(C49-C48)*C69*D49+(C50-C49)*C69*D50+(C51-C50)*C69*D51+(C52-C51)*C69*D52+(C53-C52)*C69*D53+(B9-C53)*C69*D54,IF(AND(B9&gt;C54,B9&lt;=C55),C48*C69*D48+(C49-C48)*C69*D49+(C50-C49)*C69*D50+(C51-C50)*C69*D51+(C52-C51)*C69*D52+(C53-C52)*C69*D53+(C52-C53)*C69*D54+(B9-C54)*C69*D55,0)))))))),0.5)</f>
        <v>1</v>
      </c>
      <c r="E9" s="69">
        <f>IF(MROUND(C9-C8,0.5)=0,0.5,MROUND(C9-C8,0.5))</f>
        <v>0.5</v>
      </c>
      <c r="F9" s="70"/>
      <c r="G9" s="69">
        <f>F10</f>
        <v>0.5</v>
      </c>
      <c r="H9" s="69">
        <f>F11</f>
        <v>0.5</v>
      </c>
      <c r="I9" s="69">
        <f>F12</f>
        <v>1</v>
      </c>
      <c r="J9" s="69">
        <f>F13</f>
        <v>1</v>
      </c>
      <c r="K9" s="76">
        <f>F14</f>
        <v>1.5</v>
      </c>
      <c r="N9" s="45"/>
    </row>
    <row r="10" spans="1:14" ht="16.8" x14ac:dyDescent="0.3">
      <c r="A10" s="10" t="s">
        <v>44</v>
      </c>
      <c r="B10" s="9">
        <v>9</v>
      </c>
      <c r="C10" s="85">
        <f>IF(B10&lt;=C48,B10*C69*D48,IF(AND(B10&gt;C48,B10&lt;=C49),(C48-B48)*D48*C69+(B10-C48)*C69*D49,IF(AND(B10&gt;C49,B10&lt;=C50),C48*C69*D48+(C49-C48)*C69*D49+(B10 -C49)*C69*D50,IF(AND(B10&gt;C50,B10&lt;=C51),C48*C69*D48+(C49-C48)*C69*D49+(C50-C49)*C69*D50+(B10 -C50)*C69*D51,IF(AND(B10&gt;C51,B10&lt;=C52),C48*C69*D48+(C49-C48)*C69*D49+(C50-C49)*C69*D50+(C51-C50)*C69*D51+(B10 -C51)*C69*D52,IF(AND(B10&gt;C52,B10&lt;=C53),C48*C69*D48+(C49-C48)*C69*D49+(C50-C49)*C69*D50+(C51-C50)*C69*D51+(C52-C51)*C69*D52+(B10 -C52)*C69*D53,IF(AND(B10&gt;C53,B10&lt;=C54),C48*C69*D48+(C49-C48)*C69*D49+(C50-C49)*C69*D50+(C51-C50)*C69*D51+(C52-C51)*C69*D52+(C53-C52)*C69*D53+(B10-C53)*C69*D54,IF(AND(B10&gt;C54,B10&lt;=C55),C48*C69*D48+(C49-C48)*C69*D49+(C50-C49)*C69*D50+(C51-C50)*C69*D51+(C52-C51)*C69*D52+(C53-C52)*C69*D53+(C52-C53)*C69*D54+(B10-C54)*C69*D55,0))))))))</f>
        <v>1.7680000000000002</v>
      </c>
      <c r="D10" s="69">
        <f>MROUND(IF(B10&lt;=C48,B10*C69*D48,IF(AND(B10&gt;C48,B10&lt;=C49),(C48-B48)*D48*C69+(B10-C48)*C69*D49,IF(AND(B10&gt;C49,B10&lt;=C50),C48*C69*D48+(C49-C48)*C69*D49+(B10 -C49)*C69*D50,IF(AND(B10&gt;C50,B10&lt;=C51),C48*C69*D48+(C49-C48)*C69*D49+(C50-C49)*C69*D50+(B10 -C50)*C69*D51,IF(AND(B10&gt;C51,B10&lt;=C52),C48*C69*D48+(C49-C48)*C69*D49+(C50-C49)*C69*D50+(C51-C50)*C69*D51+(B10 -C51)*C69*D52,IF(AND(B10&gt;C52,B10&lt;=C53),C48*C69*D48+(C49-C48)*C69*D49+(C50-C49)*C69*D50+(C51-C50)*C69*D51+(C52-C51)*C69*D52+(B10 -C52)*C69*D53,IF(AND(B10&gt;C53,B10&lt;=C54),C48*C69*D48+(C49-C48)*C69*D49+(C50-C49)*C69*D50+(C51-C50)*C69*D51+(C52-C51)*C69*D52+(C53-C52)*C69*D53+(B10-C53)*C69*D54,IF(AND(B10&gt;C54,B10&lt;=C55),C48*C69*D48+(C49-C48)*C69*D49+(C50-C49)*C69*D50+(C51-C50)*C69*D51+(C52-C51)*C69*D52+(C53-C52)*C69*D53+(C52-C53)*C69*D54+(B10-C54)*C69*D55,0)))))))),0.5)</f>
        <v>2</v>
      </c>
      <c r="E10" s="69">
        <f>MROUND(C10-C8,0.5)</f>
        <v>1</v>
      </c>
      <c r="F10" s="69">
        <f>IF(MROUND(C10-C9,0.5)=0,0.5,MROUND(C10-C9,0.5))</f>
        <v>0.5</v>
      </c>
      <c r="G10" s="71"/>
      <c r="H10" s="72">
        <f>G11</f>
        <v>0.5</v>
      </c>
      <c r="I10" s="69">
        <f>G12</f>
        <v>0.5</v>
      </c>
      <c r="J10" s="69">
        <f>G13</f>
        <v>0.5</v>
      </c>
      <c r="K10" s="76">
        <f>G14</f>
        <v>1</v>
      </c>
    </row>
    <row r="11" spans="1:14" ht="16.8" x14ac:dyDescent="0.3">
      <c r="A11" s="10" t="s">
        <v>45</v>
      </c>
      <c r="B11" s="9">
        <v>10</v>
      </c>
      <c r="C11" s="85">
        <f>IF(B11&lt;=C48,B11*C69*D48,IF(AND(B11&gt;C48,B11&lt;=C49),(C48-B48)*D48*C69+(B11-C48)*C69*D49,IF(AND(B11&gt;C49,B11&lt;=C50),C48*C69*D48+(C49-C48)*C69*D49+(B11 -C49)*C69*D50,IF(AND(B11&gt;C50,B11&lt;=C51),C48*C69*D48+(C49-C48)*C69*D49+(C50-C49)*C69*D50+(B11 -C50)*C69*D51,IF(AND(B11&gt;C51,B11&lt;=C52),C48*C69*D48+(C49-C48)*C69*D49+(C50-C49)*C69*D50+(C51-C50)*C69*D51+(B11 -C51)*C69*D52,IF(AND(B11&gt;C52,B11&lt;=C53),C48*C69*D48+(C49-C48)*C69*D49+(C50-C49)*C69*D50+(C51-C50)*C69*D51+(C52-C51)*C69*D52+(B11 -C52)*C69*D53,IF(AND(B11&gt;C53,B11&lt;=C54),C48*C69*D48+(C49-C48)*C69*D49+(C50-C49)*C69*D50+(C51-C50)*C69*D51+(C52-C51)*C69*D52+(C53-C52)*C69*D53+(B11-C53)*C69*D54,IF(AND(B11&gt;C54,B11&lt;=C55),C48*C69*D48+(C49-C48)*C69*D49+(C50-C49)*C69*D50+(C51-C50)*C69*D51+(C52-C51)*C69*D52+(C53-C52)*C69*D53+(C52-C53)*C69*D54+(B11-C54)*C69*D55,0))))))))</f>
        <v>1.9040000000000001</v>
      </c>
      <c r="D11" s="69">
        <f>MROUND(IF(B11&lt;=C48,B11*C69*D48,IF(AND(B11&gt;C48,B11&lt;=C49),(C48-B48)*D48*C69+(B11-C48)*C69*D49,IF(AND(B11&gt;C49,B11&lt;=C50),C48*C69*D48+(C49-C48)*C69*D49+(B11 -C49)*C69*D50,IF(AND(B11&gt;C50,B11&lt;=C51),C48*C69*D48+(C49-C48)*C69*D49+(C50-C49)*C69*D50+(B11 -C50)*C69*D51,IF(AND(B11&gt;C51,B11&lt;=C52),C48*C69*D48+(C49-C48)*C69*D49+(C50-C49)*C69*D50+(C51-C50)*C69*D51+(B11 -C51)*C69*D52,IF(AND(B11&gt;C52,B11&lt;=C53),C48*C69*D48+(C49-C48)*C69*D49+(C50-C49)*C69*D50+(C51-C50)*C69*D51+(C52-C51)*C69*D52+(B11 -C52)*C69*D53,IF(AND(B11&gt;C53,B11&lt;=C54),C48*C69*D48+(C49-C48)*C69*D49+(C50-C49)*C69*D50+(C51-C50)*C69*D51+(C52-C51)*C69*D52+(C53-C52)*C69*D53+(B11-C53)*C69*D54,IF(AND(B11&gt;C54,B11&lt;=C55),C48*C69*D48+(C49-C48)*C69*D49+(C50-C49)*C69*D50+(C51-C50)*C69*D51+(C52-C51)*C69*D52+(C53-C52)*C69*D53+(C52-C53)*C69*D54+(B11-C54)*C69*D55,0)))))))),0.5)</f>
        <v>2</v>
      </c>
      <c r="E11" s="69">
        <f>MROUND(C11-C8,0.5)</f>
        <v>1.5</v>
      </c>
      <c r="F11" s="69">
        <f>MROUND(C11-C9,0.5)</f>
        <v>0.5</v>
      </c>
      <c r="G11" s="72">
        <f>IF(MROUND(C11-C10,0.5)=0,0.5,MROUND(C11-C10,0.5))</f>
        <v>0.5</v>
      </c>
      <c r="H11" s="71"/>
      <c r="I11" s="69">
        <f>H12</f>
        <v>0.5</v>
      </c>
      <c r="J11" s="69">
        <f>H13</f>
        <v>0.5</v>
      </c>
      <c r="K11" s="76">
        <f>H14</f>
        <v>1</v>
      </c>
    </row>
    <row r="12" spans="1:14" ht="16.8" x14ac:dyDescent="0.3">
      <c r="A12" s="10" t="s">
        <v>47</v>
      </c>
      <c r="B12" s="9">
        <v>12</v>
      </c>
      <c r="C12" s="85">
        <f>IF(B12&lt;=C48,B12*C69*D48,IF(AND(B12&gt;C48,B12&lt;=C49),(C48-B48)*D48*C69+(B12-C48)*C69*D49,IF(AND(B12&gt;C49,B12&lt;=C50),C48*C69*D48+(C49-C48)*C69*D49+(B12 -C49)*C69*D50,IF(AND(B12&gt;C50,B12&lt;=C51),C48*C69*D48+(C49-C48)*C69*D49+(C50-C49)*C69*D50+(B12 -C50)*C69*D51,IF(AND(B12&gt;C51,B12&lt;=C52),C48*C69*D48+(C49-C48)*C69*D49+(C50-C49)*C69*D50+(C51-C50)*C69*D51+(B12 -C51)*C69*D52,IF(AND(B12&gt;C52,B12&lt;=C53),C48*C69*D48+(C49-C48)*C69*D49+(C50-C49)*C69*D50+(C51-C50)*C69*D51+(C52-C51)*C69*D52+(B12 -C52)*C69*D53,IF(AND(B12&gt;C53,B12&lt;=C54),C48*C69*D48+(C49-C48)*C69*D49+(C50-C49)*C69*D50+(C51-C50)*C69*D51+(C52-C51)*C69*D52+(C53-C52)*C69*D53+(B12-C53)*C69*D54,IF(AND(B12&gt;C54,B12&lt;=C55),C48*C69*D48+(C49-C48)*C69*D49+(C50-C49)*C69*D50+(C51-C50)*C69*D51+(C52-C51)*C69*D52+(C53-C52)*C69*D53+(C52-C53)*C69*D54+(B12-C54)*C69*D55,0))))))))</f>
        <v>2.1760000000000002</v>
      </c>
      <c r="D12" s="69">
        <f>MROUND(IF(B12&lt;=C48,B12*C69*D48,IF(AND(B12&gt;C48,B12&lt;=C49),(C48-B48)*D48*C69+(B12-C48)*C69*D49,IF(AND(B12&gt;C49,B12&lt;=C50),C48*C69*D48+(C49-C48)*C69*D49+(B12 -C49)*C69*D50,IF(AND(B12&gt;C50,B12&lt;=C51),C48*C69*D48+(C49-C48)*C69*D49+(C50-C49)*C69*D50+(B12 -C50)*C69*D51,IF(AND(B12&gt;C51,B12&lt;=C52),C48*C69*D48+(C49-C48)*C69*D49+(C50-C49)*C69*D50+(C51-C50)*C69*D51+(B12 -C51)*C69*D52,IF(AND(B12&gt;C52,B12&lt;=C53),C48*C69*D48+(C49-C48)*C69*D49+(C50-C49)*C69*D50+(C51-C50)*C69*D51+(C52-C51)*C69*D52+(B12 -C52)*C69*D53,IF(AND(B12&gt;C53,B12&lt;=C54),C48*C69*D48+(C49-C48)*C69*D49+(C50-C49)*C69*D50+(C51-C50)*C69*D51+(C52-C51)*C69*D52+(C53-C52)*C69*D53+(B12-C53)*C69*D54,IF(AND(B12&gt;C54,B12&lt;=C55),C48*C69*D48+(C49-C48)*C69*D49+(C50-C49)*C69*D50+(C51-C50)*C69*D51+(C52-C51)*C69*D52+(C53-C52)*C69*D53+(C52-C53)*C69*D54+(B12-C54)*C69*D55,0)))))))),0.5)</f>
        <v>2</v>
      </c>
      <c r="E12" s="69">
        <f>MROUND(C12-C8,0.5)</f>
        <v>1.5</v>
      </c>
      <c r="F12" s="69">
        <f>MROUND(C12-C9,0.5)</f>
        <v>1</v>
      </c>
      <c r="G12" s="69">
        <f>MROUND(C12-C10,0.5)</f>
        <v>0.5</v>
      </c>
      <c r="H12" s="69">
        <f>IF(MROUND(C12-C11,0.5)=0,0.5,MROUND(C12-C11,0.5))</f>
        <v>0.5</v>
      </c>
      <c r="I12" s="70"/>
      <c r="J12" s="69">
        <f>I13</f>
        <v>0.5</v>
      </c>
      <c r="K12" s="76">
        <f>I14</f>
        <v>0.5</v>
      </c>
    </row>
    <row r="13" spans="1:14" ht="16.8" x14ac:dyDescent="0.3">
      <c r="A13" s="10" t="s">
        <v>45</v>
      </c>
      <c r="B13" s="17">
        <v>14</v>
      </c>
      <c r="C13" s="85">
        <f>IF(B13&lt;=C48,B13*C69*D48,IF(AND(B13&gt;C48,B13&lt;=C49),(C48-B48)*D48*C69+(B13-C48)*C69*D49,IF(AND(B13&gt;C49,B13&lt;=C50),C48*C69*D48+(C49-C48)*C69*D49+(B13 -C49)*C69*D50,IF(AND(B13&gt;C50,B13&lt;=C51),C48*C69*D48+(C49-C48)*C69*D49+(C50-C49)*C69*D50+(B13 -C50)*C69*D51,IF(AND(B13&gt;C51,B13&lt;=C52),C48*C69*D48+(C49-C48)*C69*D49+(C50-C49)*C69*D50+(C51-C50)*C69*D51+(B13 -C51)*C69*D52,IF(AND(B13&gt;C52,B13&lt;=C53),C48*C69*D48+(C49-C48)*C69*D49+(C50-C49)*C69*D50+(C51-C50)*C69*D51+(C52-C51)*C69*D52+(B13 -C52)*C69*D53,IF(AND(B13&gt;C53,B13&lt;=C54),C48*C69*D48+(C49-C48)*C69*D49+(C50-C49)*C69*D50+(C51-C50)*C69*D51+(C52-C51)*C69*D52+(C53-C52)*C69*D53+(B13-C53)*C69*D54,IF(AND(B13&gt;C54,B13&lt;=C55),C48*C69*D48+(C49-C48)*C69*D49+(C50-C49)*C69*D50+(C51-C50)*C69*D51+(C52-C51)*C69*D52+(C53-C52)*C69*D53+(C52-C53)*C69*D54+(B13-C54)*C69*D55,0))))))))</f>
        <v>2.4480000000000004</v>
      </c>
      <c r="D13" s="69">
        <f>MROUND(IF(B13&lt;=C48,B13*C69*D48,IF(AND(B13&gt;C48,B13&lt;=C49),(C48-B48)*D48*C69+(B13-C48)*C69*D49,IF(AND(B13&gt;C49,B13&lt;=C50),C48*C69*D48+(C49-C48)*C69*D49+(B13 -C49)*C69*D50,IF(AND(B13&gt;C50,B13&lt;=C51),C48*C69*D48+(C49-C48)*C69*D49+(C50-C49)*C69*D50+(B13 -C50)*C69*D51,IF(AND(B13&gt;C51,B13&lt;=C52),C48*C69*D48+(C49-C48)*C69*D49+(C50-C49)*C69*D50+(C51-C50)*C69*D51+(B13 -C51)*C69*D52,IF(AND(B13&gt;C52,B13&lt;=C53),C48*C69*D48+(C49-C48)*C69*D49+(C50-C49)*C69*D50+(C51-C50)*C69*D51+(C52-C51)*C69*D52+(B13 -C52)*C69*D53,IF(AND(B13&gt;C53,B13&lt;=C54),C48*C69*D48+(C49-C48)*C69*D49+(C50-C49)*C69*D50+(C51-C50)*C69*D51+(C52-C51)*C69*D52+(C53-C52)*C69*D53+(B13-C53)*C69*D54,IF(AND(B13&gt;C54,B13&lt;=C55),C48*C69*D48+(C49-C48)*C69*D49+(C50-C49)*C69*D50+(C51-C50)*C69*D51+(C52-C51)*C69*D52+(C53-C52)*C69*D53+(C52-C53)*C69*D54+(B13-C54)*C69*D55,0)))))))),0.5)</f>
        <v>2.5</v>
      </c>
      <c r="E13" s="69">
        <f>MROUND(C13-C8,0.5)</f>
        <v>2</v>
      </c>
      <c r="F13" s="69">
        <f>MROUND(C13-C9,0.5)</f>
        <v>1</v>
      </c>
      <c r="G13" s="72">
        <f>MROUND(C13-C10,0.5)</f>
        <v>0.5</v>
      </c>
      <c r="H13" s="72">
        <f>MROUND(C13-C11,0.5)</f>
        <v>0.5</v>
      </c>
      <c r="I13" s="69">
        <f>IF(MROUND(C13-C12,0.5)=0,0.5,MROUND(C13-C12,0.5))</f>
        <v>0.5</v>
      </c>
      <c r="J13" s="70"/>
      <c r="K13" s="76">
        <f>J14</f>
        <v>0.5</v>
      </c>
    </row>
    <row r="14" spans="1:14" ht="17.399999999999999" thickBot="1" x14ac:dyDescent="0.35">
      <c r="A14" s="11" t="s">
        <v>46</v>
      </c>
      <c r="B14" s="12">
        <v>16</v>
      </c>
      <c r="C14" s="86">
        <f>IF(B14&lt;=C48,B14*C69*D48,IF(AND(B14&gt;C48,B14&lt;=C49),(C48-B48)*D48*C69+(B14-C48)*C69*D49,IF(AND(B14&gt;C49,B14&lt;=C50),C48*C69*D48+(C49-C48)*C69*D49+(B14 -C49)*C69*D50,IF(AND(B14&gt;C50,B14&lt;=C51),C48*C69*D48+(C49-C48)*C69*D49+(C50-C49)*C69*D50+(B14 -C50)*C69*D51,IF(AND(B14&gt;C51,B14&lt;=C52),C48*C69*D48+(C49-C48)*C69*D49+(C50-C49)*C69*D50+(C51-C50)*C69*D51+(B14 -C51)*C69*D52,IF(AND(B14&gt;C52,B14&lt;=C53),C48*C69*D48+(C49-C48)*C69*D49+(C50-C49)*C69*D50+(C51-C50)*C69*D51+(C52-C51)*C69*D52+(B14 -C52)*C69*D53,IF(AND(B14&gt;C53,B14&lt;=C54),C48*C69*D48+(C49-C48)*C69*D49+(C50-C49)*C69*D50+(C51-C50)*C69*D51+(C52-C51)*C69*D52+(C53-C52)*C69*D53+(B14-C53)*C69*D54,IF(AND(B14&gt;C54,B14&lt;=C55),C48*C69*D48+(C49-C48)*C69*D49+(C50-C49)*C69*D50+(C51-C50)*C69*D51+(C52-C51)*C69*D52+(C53-C52)*C69*D53+(C52-C53)*C69*D54+(B14-C54)*C69*D55,0))))))))</f>
        <v>2.72</v>
      </c>
      <c r="D14" s="77">
        <f>MROUND(IF(B14&lt;=C48,B14*C69*D48,IF(AND(B14&gt;C48,B14&lt;=C49),(C48-B48)*D48*C69+(B14-C48)*C69*D49,IF(AND(B14&gt;C49,B14&lt;=C50),C48*C69*D48+(C49-C48)*C69*D49+(B14 -C49)*C69*D50,IF(AND(B14&gt;C50,B14&lt;=C51),C48*C69*D48+(C49-C48)*C69*D49+(C50-C49)*C69*D50+(B14 -C50)*C69*D51,IF(AND(B14&gt;C51,B14&lt;=C52),C48*C69*D48+(C49-C48)*C69*D49+(C50-C49)*C69*D50+(C51-C50)*C69*D51+(B14 -C51)*C69*D52,IF(AND(B14&gt;C52,B14&lt;=C53),C48*C69*D48+(C49-C48)*C69*D49+(C50-C49)*C69*D50+(C51-C50)*C69*D51+(C52-C51)*C69*D52+(B14 -C52)*C69*D53,IF(AND(B14&gt;C53,B14&lt;=C54),C48*C69*D48+(C49-C48)*C69*D49+(C50-C49)*C69*D50+(C51-C50)*C69*D51+(C52-C51)*C69*D52+(C53-C52)*C69*D53+(B14-C53)*C69*D54,IF(AND(B14&gt;C54,B14&lt;=C55),C48*C69*D48+(C49-C48)*C69*D49+(C50-C49)*C69*D50+(C51-C50)*C69*D51+(C52-C51)*C69*D52+(C53-C52)*C69*D53+(C52-C53)*C69*D54+(B14-C54)*C69*D55,0)))))))),0.5)</f>
        <v>2.5</v>
      </c>
      <c r="E14" s="77">
        <f>MROUND(C14-C8,0.5)</f>
        <v>2</v>
      </c>
      <c r="F14" s="77">
        <f>MROUND(C14-C9,0.5)</f>
        <v>1.5</v>
      </c>
      <c r="G14" s="77">
        <f>MROUND(C14-C10,0.5)</f>
        <v>1</v>
      </c>
      <c r="H14" s="77">
        <f>MROUND(C14-C11,0.5)</f>
        <v>1</v>
      </c>
      <c r="I14" s="77">
        <f>MROUND(C14-C12,0.5)</f>
        <v>0.5</v>
      </c>
      <c r="J14" s="77">
        <f>IF(MROUND(C14-C13,0.5)=0,0.5,MROUND(C14-C13,0.5))</f>
        <v>0.5</v>
      </c>
      <c r="K14" s="78"/>
    </row>
    <row r="15" spans="1:14" ht="10.199999999999999" customHeight="1" thickBot="1" x14ac:dyDescent="0.35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4" ht="16.8" hidden="1" x14ac:dyDescent="0.3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11.25" hidden="1" customHeight="1" x14ac:dyDescent="0.3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16.8" hidden="1" x14ac:dyDescent="0.3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ht="16.8" hidden="1" x14ac:dyDescent="0.3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ht="16.8" hidden="1" x14ac:dyDescent="0.3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ht="16.8" hidden="1" x14ac:dyDescent="0.3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ht="16.8" hidden="1" x14ac:dyDescent="0.3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ht="16.8" hidden="1" x14ac:dyDescent="0.3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ht="16.8" hidden="1" x14ac:dyDescent="0.3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ht="16.8" hidden="1" x14ac:dyDescent="0.3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ht="16.8" hidden="1" x14ac:dyDescent="0.3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ht="16.8" hidden="1" x14ac:dyDescent="0.3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ht="16.8" hidden="1" x14ac:dyDescent="0.3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ht="16.8" hidden="1" x14ac:dyDescent="0.3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ht="16.8" hidden="1" x14ac:dyDescent="0.3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ht="16.8" hidden="1" x14ac:dyDescent="0.3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ht="16.8" hidden="1" x14ac:dyDescent="0.3">
      <c r="A32" s="1"/>
      <c r="B32" s="2"/>
      <c r="C32" s="2"/>
      <c r="D32" s="2"/>
      <c r="E32" s="2"/>
      <c r="F32" s="2"/>
      <c r="G32" s="2"/>
      <c r="H32" s="43"/>
      <c r="I32" s="2"/>
      <c r="J32" s="2"/>
      <c r="K32" s="2"/>
    </row>
    <row r="33" spans="1:11" ht="16.8" hidden="1" x14ac:dyDescent="0.3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ht="6" hidden="1" customHeight="1" x14ac:dyDescent="0.3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ht="16.8" hidden="1" x14ac:dyDescent="0.3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ht="16.8" hidden="1" x14ac:dyDescent="0.3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ht="16.8" hidden="1" x14ac:dyDescent="0.3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ht="16.8" hidden="1" x14ac:dyDescent="0.3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ht="16.8" hidden="1" x14ac:dyDescent="0.3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ht="16.8" hidden="1" x14ac:dyDescent="0.3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ht="16.8" hidden="1" x14ac:dyDescent="0.3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ht="16.8" hidden="1" x14ac:dyDescent="0.3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ht="16.8" hidden="1" x14ac:dyDescent="0.3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ht="16.8" hidden="1" x14ac:dyDescent="0.3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ht="16.8" hidden="1" x14ac:dyDescent="0.3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ht="16.8" hidden="1" x14ac:dyDescent="0.3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ht="51" thickBot="1" x14ac:dyDescent="0.35">
      <c r="A47" s="19" t="s">
        <v>9</v>
      </c>
      <c r="B47" s="19" t="s">
        <v>10</v>
      </c>
      <c r="C47" s="19" t="s">
        <v>3</v>
      </c>
      <c r="D47" s="19" t="s">
        <v>4</v>
      </c>
      <c r="E47" s="6" t="s">
        <v>5</v>
      </c>
      <c r="F47" s="2"/>
      <c r="G47" s="2"/>
      <c r="H47" s="2"/>
      <c r="I47" s="2"/>
      <c r="J47" s="2"/>
      <c r="K47" s="2"/>
    </row>
    <row r="48" spans="1:11" ht="17.399999999999999" thickBot="1" x14ac:dyDescent="0.35">
      <c r="A48" s="42">
        <v>1</v>
      </c>
      <c r="B48" s="24">
        <v>0</v>
      </c>
      <c r="C48" s="24">
        <v>8</v>
      </c>
      <c r="D48" s="24">
        <v>1.2</v>
      </c>
      <c r="E48" s="44">
        <v>0.2</v>
      </c>
      <c r="F48" s="2"/>
      <c r="G48" s="2"/>
      <c r="H48" s="2"/>
      <c r="I48" s="2"/>
      <c r="J48" s="2"/>
      <c r="K48" s="2"/>
    </row>
    <row r="49" spans="1:11" ht="17.399999999999999" thickBot="1" x14ac:dyDescent="0.35">
      <c r="A49" s="4">
        <v>2</v>
      </c>
      <c r="B49" s="5">
        <v>8.01</v>
      </c>
      <c r="C49" s="5">
        <v>16</v>
      </c>
      <c r="D49" s="5">
        <v>0.8</v>
      </c>
      <c r="E49" s="5">
        <v>0.14000000000000001</v>
      </c>
      <c r="F49" s="2"/>
      <c r="G49" s="2"/>
      <c r="H49" s="2"/>
      <c r="I49" s="2"/>
      <c r="J49" s="2"/>
      <c r="K49" s="2"/>
    </row>
    <row r="50" spans="1:11" x14ac:dyDescent="0.3">
      <c r="A50" s="2"/>
      <c r="B50" s="2"/>
      <c r="C50" s="2"/>
      <c r="D50" s="2"/>
    </row>
    <row r="51" spans="1:11" ht="0.75" customHeight="1" x14ac:dyDescent="0.3">
      <c r="A51" s="2"/>
      <c r="B51" s="2"/>
      <c r="C51" s="2"/>
      <c r="D51" s="2"/>
    </row>
    <row r="52" spans="1:11" ht="2.25" hidden="1" customHeight="1" x14ac:dyDescent="0.3">
      <c r="A52" s="2"/>
      <c r="B52" s="2"/>
      <c r="C52" s="2"/>
      <c r="D52" s="2"/>
    </row>
    <row r="53" spans="1:11" hidden="1" x14ac:dyDescent="0.3">
      <c r="A53" s="2"/>
      <c r="B53" s="2"/>
      <c r="C53" s="2"/>
      <c r="D53" s="2"/>
    </row>
    <row r="54" spans="1:11" hidden="1" x14ac:dyDescent="0.3">
      <c r="A54" s="2"/>
      <c r="B54" s="2"/>
      <c r="C54" s="2"/>
      <c r="D54" s="2"/>
    </row>
    <row r="55" spans="1:11" ht="16.8" hidden="1" x14ac:dyDescent="0.3">
      <c r="A55" s="3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ht="16.8" hidden="1" x14ac:dyDescent="0.3">
      <c r="A56" s="3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ht="16.8" hidden="1" x14ac:dyDescent="0.3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ht="16.8" hidden="1" x14ac:dyDescent="0.3">
      <c r="A58" s="3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ht="16.8" hidden="1" x14ac:dyDescent="0.3">
      <c r="A59" s="3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ht="16.8" hidden="1" x14ac:dyDescent="0.3">
      <c r="A60" s="3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ht="16.8" hidden="1" x14ac:dyDescent="0.3">
      <c r="A61" s="3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ht="16.8" hidden="1" x14ac:dyDescent="0.3">
      <c r="A62" s="3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ht="16.8" hidden="1" x14ac:dyDescent="0.3">
      <c r="A63" s="3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ht="16.8" hidden="1" x14ac:dyDescent="0.3">
      <c r="A64" s="3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ht="16.8" hidden="1" x14ac:dyDescent="0.3">
      <c r="A65" s="3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ht="16.8" hidden="1" x14ac:dyDescent="0.3">
      <c r="A66" s="3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ht="16.8" x14ac:dyDescent="0.4">
      <c r="A67" s="18" t="s">
        <v>43</v>
      </c>
      <c r="B67" s="2"/>
      <c r="C67" s="88">
        <v>0.14000000000000001</v>
      </c>
      <c r="D67" s="7" t="s">
        <v>6</v>
      </c>
      <c r="E67" s="2"/>
      <c r="F67" s="2"/>
      <c r="G67" s="2"/>
      <c r="H67" s="2"/>
      <c r="I67" s="2"/>
      <c r="J67" s="2"/>
      <c r="K67" s="2"/>
    </row>
    <row r="68" spans="1:11" ht="16.8" x14ac:dyDescent="0.4">
      <c r="A68" s="3" t="s">
        <v>7</v>
      </c>
      <c r="B68" s="2"/>
      <c r="C68" s="8">
        <f>ROUND(C67*0.19,2)</f>
        <v>0.03</v>
      </c>
      <c r="D68" s="7" t="s">
        <v>6</v>
      </c>
      <c r="E68" s="2"/>
      <c r="F68" s="2"/>
      <c r="G68" s="2"/>
      <c r="H68" s="2"/>
      <c r="I68" s="2"/>
      <c r="J68" s="2"/>
      <c r="K68" s="2"/>
    </row>
    <row r="69" spans="1:11" ht="16.8" x14ac:dyDescent="0.4">
      <c r="A69" s="3" t="s">
        <v>8</v>
      </c>
      <c r="B69" s="2"/>
      <c r="C69" s="8">
        <f>C67+C68</f>
        <v>0.17</v>
      </c>
      <c r="D69" s="7" t="s">
        <v>6</v>
      </c>
      <c r="E69" s="2"/>
      <c r="F69" s="2"/>
      <c r="G69" s="2"/>
      <c r="H69" s="2"/>
      <c r="I69" s="2"/>
      <c r="J69" s="2"/>
      <c r="K69" s="2"/>
    </row>
    <row r="70" spans="1:1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x14ac:dyDescent="0.3">
      <c r="A71" s="2"/>
      <c r="B71" s="2"/>
      <c r="C71" s="2"/>
      <c r="D71" s="97">
        <v>11</v>
      </c>
      <c r="E71" s="2"/>
      <c r="F71" s="2"/>
      <c r="G71" s="2"/>
      <c r="H71" s="2"/>
      <c r="I71" s="2"/>
      <c r="J71" s="2"/>
      <c r="K71" s="2"/>
    </row>
  </sheetData>
  <mergeCells count="2">
    <mergeCell ref="A5:K5"/>
    <mergeCell ref="A1:K1"/>
  </mergeCells>
  <pageMargins left="0.9" right="0.4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EDAAB-DE2A-43EC-BCC7-16EB0EF789B0}">
  <dimension ref="A1:K77"/>
  <sheetViews>
    <sheetView zoomScaleNormal="100" workbookViewId="0">
      <selection activeCell="R10" sqref="R10"/>
    </sheetView>
  </sheetViews>
  <sheetFormatPr defaultRowHeight="14.4" x14ac:dyDescent="0.3"/>
  <cols>
    <col min="1" max="1" width="31.5546875" customWidth="1"/>
    <col min="2" max="2" width="12.6640625" customWidth="1"/>
    <col min="3" max="3" width="11.33203125" customWidth="1"/>
    <col min="4" max="4" width="12.33203125" customWidth="1"/>
    <col min="5" max="5" width="8.33203125" customWidth="1"/>
    <col min="6" max="6" width="7.44140625" customWidth="1"/>
    <col min="7" max="7" width="8.5546875" customWidth="1"/>
  </cols>
  <sheetData>
    <row r="1" spans="1:11" ht="16.8" x14ac:dyDescent="0.3">
      <c r="A1" s="89" t="s">
        <v>49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1" ht="16.8" x14ac:dyDescent="0.3">
      <c r="A2" s="1"/>
      <c r="B2" s="2"/>
      <c r="C2" s="2"/>
      <c r="D2" s="2"/>
      <c r="E2" s="2"/>
      <c r="F2" s="2"/>
      <c r="G2" s="2"/>
    </row>
    <row r="3" spans="1:11" ht="16.8" x14ac:dyDescent="0.3">
      <c r="A3" s="3" t="s">
        <v>51</v>
      </c>
      <c r="B3" s="2"/>
      <c r="C3" s="2"/>
      <c r="D3" s="2"/>
      <c r="E3" s="2"/>
      <c r="F3" s="2"/>
      <c r="G3" s="2"/>
    </row>
    <row r="4" spans="1:11" ht="17.399999999999999" thickBot="1" x14ac:dyDescent="0.35">
      <c r="A4" s="18" t="s">
        <v>13</v>
      </c>
      <c r="B4" s="2"/>
      <c r="C4" s="2"/>
      <c r="D4" s="2"/>
      <c r="E4" s="2"/>
      <c r="F4" s="2"/>
      <c r="G4" s="2"/>
    </row>
    <row r="5" spans="1:11" ht="17.399999999999999" thickBot="1" x14ac:dyDescent="0.35">
      <c r="A5" s="93" t="s">
        <v>0</v>
      </c>
      <c r="B5" s="94"/>
      <c r="C5" s="94"/>
      <c r="D5" s="94"/>
      <c r="E5" s="94"/>
      <c r="F5" s="94"/>
      <c r="G5" s="95"/>
    </row>
    <row r="6" spans="1:11" ht="69.75" customHeight="1" thickBot="1" x14ac:dyDescent="0.35">
      <c r="A6" s="20" t="s">
        <v>2</v>
      </c>
      <c r="B6" s="21" t="s">
        <v>1</v>
      </c>
      <c r="C6" s="21" t="s">
        <v>57</v>
      </c>
      <c r="D6" s="21" t="s">
        <v>21</v>
      </c>
      <c r="E6" s="21" t="s">
        <v>15</v>
      </c>
      <c r="F6" s="21" t="s">
        <v>16</v>
      </c>
      <c r="G6" s="21" t="s">
        <v>44</v>
      </c>
    </row>
    <row r="7" spans="1:11" ht="16.8" x14ac:dyDescent="0.3">
      <c r="A7" s="13" t="s">
        <v>22</v>
      </c>
      <c r="B7" s="14">
        <v>0</v>
      </c>
      <c r="C7" s="83"/>
      <c r="D7" s="73"/>
      <c r="E7" s="74">
        <f>D8</f>
        <v>0.5</v>
      </c>
      <c r="F7" s="74">
        <f>D9</f>
        <v>1</v>
      </c>
      <c r="G7" s="75">
        <f>D10</f>
        <v>1.5</v>
      </c>
    </row>
    <row r="8" spans="1:11" ht="16.8" x14ac:dyDescent="0.3">
      <c r="A8" s="10" t="s">
        <v>15</v>
      </c>
      <c r="B8" s="9">
        <v>3</v>
      </c>
      <c r="C8" s="85">
        <f>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</f>
        <v>0.61199999999999999</v>
      </c>
      <c r="D8" s="69">
        <f>MROUND(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,0.5)</f>
        <v>0.5</v>
      </c>
      <c r="E8" s="70"/>
      <c r="F8" s="69">
        <f>E9</f>
        <v>0.5</v>
      </c>
      <c r="G8" s="76">
        <f>E10</f>
        <v>1</v>
      </c>
    </row>
    <row r="9" spans="1:11" ht="16.8" x14ac:dyDescent="0.3">
      <c r="A9" s="10" t="s">
        <v>16</v>
      </c>
      <c r="B9" s="9">
        <v>6</v>
      </c>
      <c r="C9" s="85">
        <f>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</f>
        <v>1.1560000000000001</v>
      </c>
      <c r="D9" s="69">
        <f>MROUND(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,0.5)</f>
        <v>1</v>
      </c>
      <c r="E9" s="69">
        <f>IF(MROUND(C9-C8,0.5)=0,0.5,MROUND(C9-C8,0.5))</f>
        <v>0.5</v>
      </c>
      <c r="F9" s="70"/>
      <c r="G9" s="76">
        <f>F10</f>
        <v>0.5</v>
      </c>
    </row>
    <row r="10" spans="1:11" ht="17.399999999999999" thickBot="1" x14ac:dyDescent="0.35">
      <c r="A10" s="11" t="s">
        <v>44</v>
      </c>
      <c r="B10" s="12">
        <v>9</v>
      </c>
      <c r="C10" s="86">
        <f>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</f>
        <v>1.5640000000000001</v>
      </c>
      <c r="D10" s="77">
        <f>MROUND(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,0.5)</f>
        <v>1.5</v>
      </c>
      <c r="E10" s="77">
        <f>MROUND(C10-C8,0.5)</f>
        <v>1</v>
      </c>
      <c r="F10" s="77">
        <f>IF(MROUND(C10-C9,0.5)=0,0.5,MROUND(C10-C9,0.5))</f>
        <v>0.5</v>
      </c>
      <c r="G10" s="79"/>
    </row>
    <row r="11" spans="1:11" ht="16.8" x14ac:dyDescent="0.3">
      <c r="A11" s="1"/>
      <c r="B11" s="2"/>
      <c r="C11" s="2"/>
      <c r="D11" s="2"/>
      <c r="E11" s="2"/>
      <c r="F11" s="2"/>
      <c r="G11" s="2"/>
    </row>
    <row r="12" spans="1:11" ht="0.75" customHeight="1" x14ac:dyDescent="0.3">
      <c r="A12" s="1"/>
      <c r="B12" s="2"/>
      <c r="C12" s="2"/>
      <c r="D12" s="2"/>
      <c r="E12" s="2"/>
      <c r="F12" s="2"/>
      <c r="G12" s="2"/>
    </row>
    <row r="13" spans="1:11" ht="0.75" hidden="1" customHeight="1" x14ac:dyDescent="0.3">
      <c r="A13" s="1"/>
      <c r="B13" s="2"/>
      <c r="C13" s="2"/>
      <c r="D13" s="2"/>
      <c r="E13" s="2"/>
      <c r="F13" s="2"/>
      <c r="G13" s="2"/>
    </row>
    <row r="14" spans="1:11" ht="16.8" hidden="1" x14ac:dyDescent="0.3">
      <c r="A14" s="1"/>
      <c r="B14" s="2"/>
      <c r="C14" s="2"/>
      <c r="D14" s="2"/>
      <c r="E14" s="2"/>
      <c r="F14" s="2"/>
      <c r="G14" s="2"/>
    </row>
    <row r="15" spans="1:11" ht="16.8" hidden="1" x14ac:dyDescent="0.3">
      <c r="A15" s="1"/>
      <c r="B15" s="2"/>
      <c r="C15" s="2"/>
      <c r="D15" s="2"/>
      <c r="E15" s="2"/>
      <c r="F15" s="2"/>
      <c r="G15" s="2"/>
    </row>
    <row r="16" spans="1:11" ht="16.8" hidden="1" x14ac:dyDescent="0.3">
      <c r="A16" s="1"/>
      <c r="B16" s="2"/>
      <c r="C16" s="2"/>
      <c r="D16" s="2"/>
      <c r="E16" s="2"/>
      <c r="F16" s="2"/>
      <c r="G16" s="2"/>
    </row>
    <row r="17" spans="1:7" ht="16.8" hidden="1" x14ac:dyDescent="0.3">
      <c r="A17" s="1"/>
      <c r="B17" s="2"/>
      <c r="C17" s="2"/>
      <c r="D17" s="2"/>
      <c r="E17" s="2"/>
      <c r="F17" s="2"/>
      <c r="G17" s="2"/>
    </row>
    <row r="18" spans="1:7" ht="16.8" hidden="1" x14ac:dyDescent="0.3">
      <c r="A18" s="1"/>
      <c r="B18" s="2"/>
      <c r="C18" s="2"/>
      <c r="D18" s="2"/>
      <c r="E18" s="2"/>
      <c r="F18" s="2"/>
      <c r="G18" s="2"/>
    </row>
    <row r="19" spans="1:7" ht="16.8" hidden="1" x14ac:dyDescent="0.3">
      <c r="A19" s="1"/>
      <c r="B19" s="2"/>
      <c r="C19" s="2"/>
      <c r="D19" s="2"/>
      <c r="E19" s="2"/>
      <c r="F19" s="2"/>
      <c r="G19" s="2"/>
    </row>
    <row r="20" spans="1:7" ht="16.8" hidden="1" x14ac:dyDescent="0.3">
      <c r="A20" s="1"/>
      <c r="B20" s="2"/>
      <c r="C20" s="2"/>
      <c r="D20" s="2"/>
      <c r="E20" s="2"/>
      <c r="F20" s="2"/>
      <c r="G20" s="2"/>
    </row>
    <row r="21" spans="1:7" ht="16.8" hidden="1" x14ac:dyDescent="0.3">
      <c r="A21" s="1"/>
      <c r="B21" s="2"/>
      <c r="C21" s="2"/>
      <c r="D21" s="2"/>
      <c r="E21" s="2"/>
      <c r="F21" s="2"/>
      <c r="G21" s="2"/>
    </row>
    <row r="22" spans="1:7" ht="16.8" hidden="1" x14ac:dyDescent="0.3">
      <c r="A22" s="1"/>
      <c r="B22" s="2"/>
      <c r="C22" s="2"/>
      <c r="D22" s="2"/>
      <c r="E22" s="2"/>
      <c r="F22" s="2"/>
      <c r="G22" s="2"/>
    </row>
    <row r="23" spans="1:7" ht="16.8" hidden="1" x14ac:dyDescent="0.3">
      <c r="A23" s="1"/>
      <c r="B23" s="2"/>
      <c r="C23" s="2"/>
      <c r="D23" s="2"/>
      <c r="E23" s="2"/>
      <c r="F23" s="2"/>
      <c r="G23" s="2"/>
    </row>
    <row r="24" spans="1:7" ht="16.8" hidden="1" x14ac:dyDescent="0.3">
      <c r="A24" s="1"/>
      <c r="B24" s="2"/>
      <c r="C24" s="2"/>
      <c r="D24" s="2"/>
      <c r="E24" s="2"/>
      <c r="F24" s="2"/>
      <c r="G24" s="2"/>
    </row>
    <row r="25" spans="1:7" ht="7.5" hidden="1" customHeight="1" x14ac:dyDescent="0.3">
      <c r="A25" s="1"/>
      <c r="B25" s="2"/>
      <c r="C25" s="2"/>
      <c r="D25" s="2"/>
      <c r="E25" s="2"/>
      <c r="F25" s="2"/>
      <c r="G25" s="2"/>
    </row>
    <row r="26" spans="1:7" ht="16.8" hidden="1" x14ac:dyDescent="0.3">
      <c r="A26" s="1"/>
      <c r="B26" s="2"/>
      <c r="C26" s="2"/>
      <c r="D26" s="2"/>
      <c r="E26" s="2"/>
      <c r="F26" s="2"/>
      <c r="G26" s="2"/>
    </row>
    <row r="27" spans="1:7" ht="16.8" hidden="1" x14ac:dyDescent="0.3">
      <c r="A27" s="1"/>
      <c r="B27" s="2"/>
      <c r="C27" s="2"/>
      <c r="D27" s="2"/>
      <c r="E27" s="2"/>
      <c r="F27" s="2"/>
      <c r="G27" s="2"/>
    </row>
    <row r="28" spans="1:7" ht="16.8" hidden="1" x14ac:dyDescent="0.3">
      <c r="A28" s="1"/>
      <c r="B28" s="2"/>
      <c r="C28" s="2"/>
      <c r="D28" s="2"/>
      <c r="E28" s="2"/>
      <c r="F28" s="2"/>
      <c r="G28" s="2"/>
    </row>
    <row r="29" spans="1:7" ht="16.8" hidden="1" x14ac:dyDescent="0.3">
      <c r="A29" s="1"/>
      <c r="B29" s="2"/>
      <c r="C29" s="2"/>
      <c r="D29" s="2"/>
      <c r="E29" s="2"/>
      <c r="F29" s="2"/>
      <c r="G29" s="2"/>
    </row>
    <row r="30" spans="1:7" ht="16.8" hidden="1" x14ac:dyDescent="0.3">
      <c r="A30" s="1"/>
      <c r="B30" s="2"/>
      <c r="C30" s="2"/>
      <c r="D30" s="2"/>
      <c r="E30" s="2"/>
      <c r="F30" s="2"/>
      <c r="G30" s="2"/>
    </row>
    <row r="31" spans="1:7" ht="16.8" hidden="1" x14ac:dyDescent="0.3">
      <c r="A31" s="1"/>
      <c r="B31" s="2"/>
      <c r="C31" s="2"/>
      <c r="D31" s="2"/>
      <c r="E31" s="2"/>
      <c r="F31" s="2"/>
      <c r="G31" s="2"/>
    </row>
    <row r="32" spans="1:7" ht="16.8" hidden="1" x14ac:dyDescent="0.3">
      <c r="A32" s="1"/>
      <c r="B32" s="2"/>
      <c r="C32" s="2"/>
      <c r="D32" s="2"/>
      <c r="E32" s="2"/>
      <c r="F32" s="2"/>
      <c r="G32" s="2"/>
    </row>
    <row r="33" spans="1:7" ht="16.8" hidden="1" x14ac:dyDescent="0.3">
      <c r="A33" s="1"/>
      <c r="B33" s="2"/>
      <c r="C33" s="2"/>
      <c r="D33" s="2"/>
      <c r="E33" s="2"/>
      <c r="F33" s="2"/>
      <c r="G33" s="2"/>
    </row>
    <row r="34" spans="1:7" ht="16.8" hidden="1" x14ac:dyDescent="0.3">
      <c r="A34" s="1"/>
      <c r="B34" s="2"/>
      <c r="C34" s="2"/>
      <c r="D34" s="2"/>
      <c r="E34" s="2"/>
      <c r="F34" s="2"/>
      <c r="G34" s="2"/>
    </row>
    <row r="35" spans="1:7" ht="16.8" hidden="1" x14ac:dyDescent="0.3">
      <c r="A35" s="1"/>
      <c r="B35" s="2"/>
      <c r="C35" s="2"/>
      <c r="D35" s="2"/>
      <c r="E35" s="2"/>
      <c r="F35" s="2"/>
      <c r="G35" s="2"/>
    </row>
    <row r="36" spans="1:7" ht="16.8" hidden="1" x14ac:dyDescent="0.3">
      <c r="A36" s="1"/>
      <c r="B36" s="2"/>
      <c r="C36" s="2"/>
      <c r="D36" s="2"/>
      <c r="E36" s="2"/>
      <c r="F36" s="2"/>
      <c r="G36" s="2"/>
    </row>
    <row r="37" spans="1:7" ht="16.8" hidden="1" x14ac:dyDescent="0.3">
      <c r="A37" s="1"/>
      <c r="B37" s="2"/>
      <c r="C37" s="2"/>
      <c r="D37" s="2"/>
      <c r="E37" s="2"/>
      <c r="F37" s="2"/>
      <c r="G37" s="2"/>
    </row>
    <row r="38" spans="1:7" ht="16.8" hidden="1" x14ac:dyDescent="0.3">
      <c r="A38" s="1"/>
      <c r="B38" s="2"/>
      <c r="C38" s="2"/>
      <c r="D38" s="2"/>
      <c r="E38" s="2"/>
      <c r="F38" s="2"/>
      <c r="G38" s="2"/>
    </row>
    <row r="39" spans="1:7" ht="16.8" hidden="1" x14ac:dyDescent="0.3">
      <c r="A39" s="1"/>
      <c r="B39" s="2"/>
      <c r="C39" s="2"/>
      <c r="D39" s="2"/>
      <c r="E39" s="2"/>
      <c r="F39" s="2"/>
      <c r="G39" s="2"/>
    </row>
    <row r="40" spans="1:7" ht="16.8" hidden="1" x14ac:dyDescent="0.3">
      <c r="A40" s="1"/>
      <c r="B40" s="2"/>
      <c r="C40" s="2"/>
      <c r="D40" s="2"/>
      <c r="E40" s="2"/>
      <c r="F40" s="2"/>
      <c r="G40" s="2"/>
    </row>
    <row r="41" spans="1:7" ht="16.8" hidden="1" x14ac:dyDescent="0.3">
      <c r="A41" s="1"/>
      <c r="B41" s="2"/>
      <c r="C41" s="2"/>
      <c r="D41" s="2"/>
      <c r="E41" s="2"/>
      <c r="F41" s="2"/>
      <c r="G41" s="2"/>
    </row>
    <row r="42" spans="1:7" ht="16.8" hidden="1" x14ac:dyDescent="0.3">
      <c r="A42" s="1"/>
      <c r="B42" s="2"/>
      <c r="C42" s="2"/>
      <c r="D42" s="2"/>
      <c r="E42" s="2"/>
      <c r="F42" s="2"/>
      <c r="G42" s="2"/>
    </row>
    <row r="43" spans="1:7" ht="16.8" hidden="1" x14ac:dyDescent="0.3">
      <c r="A43" s="1"/>
      <c r="B43" s="2"/>
      <c r="C43" s="2"/>
      <c r="D43" s="2"/>
      <c r="E43" s="2"/>
      <c r="F43" s="2"/>
      <c r="G43" s="2"/>
    </row>
    <row r="44" spans="1:7" ht="16.8" hidden="1" x14ac:dyDescent="0.3">
      <c r="A44" s="1"/>
      <c r="B44" s="2"/>
      <c r="C44" s="2"/>
      <c r="D44" s="2"/>
      <c r="E44" s="2"/>
      <c r="F44" s="2"/>
      <c r="G44" s="2"/>
    </row>
    <row r="45" spans="1:7" ht="16.8" hidden="1" x14ac:dyDescent="0.3">
      <c r="A45" s="1"/>
      <c r="B45" s="2"/>
      <c r="C45" s="2"/>
      <c r="D45" s="2"/>
      <c r="E45" s="2"/>
      <c r="F45" s="2"/>
      <c r="G45" s="2"/>
    </row>
    <row r="46" spans="1:7" ht="16.8" hidden="1" x14ac:dyDescent="0.3">
      <c r="A46" s="1"/>
      <c r="B46" s="2"/>
      <c r="C46" s="2"/>
      <c r="D46" s="2"/>
      <c r="E46" s="2"/>
      <c r="F46" s="2"/>
      <c r="G46" s="2"/>
    </row>
    <row r="47" spans="1:7" ht="17.399999999999999" thickBot="1" x14ac:dyDescent="0.35">
      <c r="A47" s="1"/>
      <c r="B47" s="2"/>
      <c r="C47" s="2"/>
      <c r="D47" s="2"/>
      <c r="E47" s="2"/>
      <c r="F47" s="2"/>
      <c r="G47" s="2"/>
    </row>
    <row r="48" spans="1:7" ht="51" thickBot="1" x14ac:dyDescent="0.35">
      <c r="A48" s="19" t="s">
        <v>9</v>
      </c>
      <c r="B48" s="19" t="s">
        <v>10</v>
      </c>
      <c r="C48" s="19" t="s">
        <v>3</v>
      </c>
      <c r="D48" s="19" t="s">
        <v>4</v>
      </c>
      <c r="E48" s="6" t="s">
        <v>5</v>
      </c>
      <c r="F48" s="2"/>
      <c r="G48" s="2"/>
    </row>
    <row r="49" spans="1:7" ht="17.399999999999999" thickBot="1" x14ac:dyDescent="0.35">
      <c r="A49" s="42">
        <v>1</v>
      </c>
      <c r="B49" s="24">
        <v>0</v>
      </c>
      <c r="C49" s="24">
        <v>5</v>
      </c>
      <c r="D49" s="24">
        <v>1.2</v>
      </c>
      <c r="E49" s="24">
        <v>0.2</v>
      </c>
      <c r="F49" s="2"/>
      <c r="G49" s="2"/>
    </row>
    <row r="50" spans="1:7" ht="17.399999999999999" thickBot="1" x14ac:dyDescent="0.35">
      <c r="A50" s="4">
        <v>2</v>
      </c>
      <c r="B50" s="5">
        <v>5.01</v>
      </c>
      <c r="C50" s="5">
        <v>9</v>
      </c>
      <c r="D50" s="5">
        <v>0.8</v>
      </c>
      <c r="E50" s="5">
        <v>0.14000000000000001</v>
      </c>
      <c r="F50" s="2"/>
      <c r="G50" s="2"/>
    </row>
    <row r="51" spans="1:7" x14ac:dyDescent="0.3">
      <c r="A51" s="2"/>
      <c r="B51" s="2"/>
      <c r="C51" s="2"/>
      <c r="D51" s="2"/>
    </row>
    <row r="52" spans="1:7" ht="10.5" hidden="1" customHeight="1" x14ac:dyDescent="0.3">
      <c r="A52" s="2"/>
      <c r="B52" s="2"/>
      <c r="C52" s="2"/>
      <c r="D52" s="2"/>
    </row>
    <row r="53" spans="1:7" hidden="1" x14ac:dyDescent="0.3">
      <c r="A53" s="2"/>
      <c r="B53" s="2"/>
      <c r="C53" s="2"/>
      <c r="D53" s="2"/>
    </row>
    <row r="54" spans="1:7" hidden="1" x14ac:dyDescent="0.3">
      <c r="A54" s="2"/>
      <c r="B54" s="2"/>
      <c r="C54" s="2"/>
      <c r="D54" s="2"/>
    </row>
    <row r="55" spans="1:7" ht="16.8" hidden="1" x14ac:dyDescent="0.3">
      <c r="A55" s="3"/>
      <c r="B55" s="2"/>
      <c r="C55" s="2"/>
      <c r="D55" s="2"/>
      <c r="E55" s="2"/>
      <c r="F55" s="2"/>
      <c r="G55" s="2"/>
    </row>
    <row r="56" spans="1:7" ht="16.8" hidden="1" x14ac:dyDescent="0.3">
      <c r="A56" s="3"/>
      <c r="B56" s="2"/>
      <c r="C56" s="2"/>
      <c r="D56" s="2"/>
      <c r="E56" s="2"/>
      <c r="F56" s="2"/>
      <c r="G56" s="2"/>
    </row>
    <row r="57" spans="1:7" ht="16.8" hidden="1" x14ac:dyDescent="0.3">
      <c r="A57" s="3"/>
      <c r="B57" s="2"/>
      <c r="C57" s="2"/>
      <c r="D57" s="2"/>
      <c r="E57" s="2"/>
      <c r="F57" s="2"/>
      <c r="G57" s="2"/>
    </row>
    <row r="58" spans="1:7" ht="16.8" hidden="1" x14ac:dyDescent="0.3">
      <c r="A58" s="3"/>
      <c r="B58" s="2"/>
      <c r="C58" s="2"/>
      <c r="D58" s="2"/>
      <c r="E58" s="2"/>
      <c r="F58" s="2"/>
      <c r="G58" s="2"/>
    </row>
    <row r="59" spans="1:7" ht="16.8" hidden="1" x14ac:dyDescent="0.3">
      <c r="A59" s="3"/>
      <c r="B59" s="2"/>
      <c r="C59" s="2"/>
      <c r="D59" s="2"/>
      <c r="E59" s="2"/>
      <c r="F59" s="2"/>
      <c r="G59" s="2"/>
    </row>
    <row r="60" spans="1:7" ht="16.8" hidden="1" x14ac:dyDescent="0.3">
      <c r="A60" s="3"/>
      <c r="B60" s="2"/>
      <c r="C60" s="2"/>
      <c r="D60" s="2"/>
      <c r="E60" s="2"/>
      <c r="F60" s="2"/>
      <c r="G60" s="2"/>
    </row>
    <row r="61" spans="1:7" ht="16.8" hidden="1" x14ac:dyDescent="0.3">
      <c r="A61" s="3"/>
      <c r="B61" s="2"/>
      <c r="C61" s="2"/>
      <c r="D61" s="2"/>
      <c r="E61" s="2"/>
      <c r="F61" s="2"/>
      <c r="G61" s="2"/>
    </row>
    <row r="62" spans="1:7" ht="16.8" hidden="1" x14ac:dyDescent="0.3">
      <c r="A62" s="3"/>
      <c r="B62" s="2"/>
      <c r="C62" s="2"/>
      <c r="D62" s="2"/>
      <c r="E62" s="2"/>
      <c r="F62" s="2"/>
      <c r="G62" s="2"/>
    </row>
    <row r="63" spans="1:7" ht="16.8" hidden="1" x14ac:dyDescent="0.3">
      <c r="A63" s="3"/>
      <c r="B63" s="2"/>
      <c r="C63" s="2"/>
      <c r="D63" s="2"/>
      <c r="E63" s="2"/>
      <c r="F63" s="2"/>
      <c r="G63" s="2"/>
    </row>
    <row r="64" spans="1:7" ht="16.8" hidden="1" x14ac:dyDescent="0.3">
      <c r="A64" s="3"/>
      <c r="B64" s="2"/>
      <c r="C64" s="2"/>
      <c r="D64" s="2"/>
      <c r="E64" s="2"/>
      <c r="F64" s="2"/>
      <c r="G64" s="2"/>
    </row>
    <row r="65" spans="1:7" ht="16.8" hidden="1" x14ac:dyDescent="0.3">
      <c r="A65" s="3"/>
      <c r="B65" s="2"/>
      <c r="C65" s="2"/>
      <c r="D65" s="2"/>
      <c r="E65" s="2"/>
      <c r="F65" s="2"/>
      <c r="G65" s="2"/>
    </row>
    <row r="66" spans="1:7" ht="16.8" hidden="1" x14ac:dyDescent="0.3">
      <c r="A66" s="3"/>
      <c r="B66" s="2"/>
      <c r="C66" s="2"/>
      <c r="D66" s="2"/>
      <c r="E66" s="2"/>
      <c r="F66" s="2"/>
      <c r="G66" s="2"/>
    </row>
    <row r="67" spans="1:7" ht="16.8" hidden="1" x14ac:dyDescent="0.3">
      <c r="A67" s="3"/>
      <c r="B67" s="2"/>
      <c r="C67" s="2"/>
      <c r="D67" s="2"/>
      <c r="E67" s="2"/>
      <c r="F67" s="2"/>
      <c r="G67" s="2"/>
    </row>
    <row r="68" spans="1:7" ht="16.8" x14ac:dyDescent="0.3">
      <c r="A68" s="3"/>
      <c r="B68" s="2"/>
      <c r="C68" s="2"/>
      <c r="D68" s="2"/>
      <c r="E68" s="2"/>
      <c r="F68" s="2"/>
      <c r="G68" s="2"/>
    </row>
    <row r="69" spans="1:7" ht="16.8" x14ac:dyDescent="0.4">
      <c r="A69" s="18" t="s">
        <v>52</v>
      </c>
      <c r="B69" s="2"/>
      <c r="C69" s="88">
        <v>0.14000000000000001</v>
      </c>
      <c r="D69" s="7" t="s">
        <v>6</v>
      </c>
      <c r="E69" s="2"/>
      <c r="F69" s="2"/>
      <c r="G69" s="2"/>
    </row>
    <row r="70" spans="1:7" ht="16.8" x14ac:dyDescent="0.4">
      <c r="A70" s="3" t="s">
        <v>7</v>
      </c>
      <c r="B70" s="2"/>
      <c r="C70" s="8">
        <f>ROUND(C69*0.19,2)</f>
        <v>0.03</v>
      </c>
      <c r="D70" s="7" t="s">
        <v>6</v>
      </c>
      <c r="E70" s="2"/>
      <c r="F70" s="2"/>
      <c r="G70" s="2"/>
    </row>
    <row r="71" spans="1:7" ht="16.8" x14ac:dyDescent="0.4">
      <c r="A71" s="3" t="s">
        <v>8</v>
      </c>
      <c r="B71" s="2"/>
      <c r="C71" s="8">
        <f>C69+C70</f>
        <v>0.17</v>
      </c>
      <c r="D71" s="7" t="s">
        <v>6</v>
      </c>
      <c r="E71" s="2"/>
      <c r="F71" s="2"/>
      <c r="G71" s="2"/>
    </row>
    <row r="72" spans="1:7" x14ac:dyDescent="0.3">
      <c r="A72" s="2"/>
      <c r="B72" s="2"/>
      <c r="C72" s="2"/>
      <c r="D72" s="2"/>
      <c r="E72" s="2"/>
      <c r="F72" s="2"/>
      <c r="G72" s="2"/>
    </row>
    <row r="73" spans="1:7" x14ac:dyDescent="0.3">
      <c r="A73" s="2"/>
      <c r="B73" s="2"/>
      <c r="C73" s="2"/>
      <c r="D73" s="2"/>
      <c r="E73" s="2"/>
      <c r="F73" s="2"/>
      <c r="G73" s="2"/>
    </row>
    <row r="77" spans="1:7" x14ac:dyDescent="0.3">
      <c r="E77" s="96">
        <v>12</v>
      </c>
    </row>
  </sheetData>
  <mergeCells count="2">
    <mergeCell ref="A5:G5"/>
    <mergeCell ref="A1:K1"/>
  </mergeCells>
  <pageMargins left="0.9" right="0.7" top="0.75" bottom="0.2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D83DD-DE18-444F-935B-0AE21163E8D4}">
  <dimension ref="A1:I75"/>
  <sheetViews>
    <sheetView tabSelected="1" zoomScale="98" zoomScaleNormal="98" workbookViewId="0">
      <selection activeCell="P12" sqref="P12"/>
    </sheetView>
  </sheetViews>
  <sheetFormatPr defaultRowHeight="14.4" x14ac:dyDescent="0.3"/>
  <cols>
    <col min="1" max="1" width="34.6640625" customWidth="1"/>
    <col min="2" max="2" width="13.44140625" bestFit="1" customWidth="1"/>
    <col min="3" max="3" width="12.5546875" customWidth="1"/>
    <col min="4" max="4" width="14.88671875" customWidth="1"/>
    <col min="5" max="5" width="8.33203125" customWidth="1"/>
    <col min="6" max="6" width="7.44140625" customWidth="1"/>
    <col min="7" max="7" width="8.5546875" customWidth="1"/>
    <col min="9" max="9" width="9" customWidth="1"/>
  </cols>
  <sheetData>
    <row r="1" spans="1:9" ht="16.8" x14ac:dyDescent="0.3">
      <c r="A1" s="89" t="s">
        <v>55</v>
      </c>
      <c r="B1" s="89"/>
      <c r="C1" s="89"/>
      <c r="D1" s="89"/>
      <c r="E1" s="89"/>
      <c r="F1" s="89"/>
      <c r="G1" s="89"/>
      <c r="H1" s="89"/>
      <c r="I1" s="89"/>
    </row>
    <row r="2" spans="1:9" ht="16.8" x14ac:dyDescent="0.3">
      <c r="A2" s="1"/>
      <c r="B2" s="2"/>
      <c r="C2" s="2"/>
      <c r="D2" s="2"/>
      <c r="E2" s="2"/>
      <c r="F2" s="2"/>
      <c r="G2" s="2"/>
      <c r="H2" s="2"/>
      <c r="I2" s="2"/>
    </row>
    <row r="3" spans="1:9" ht="16.8" x14ac:dyDescent="0.3">
      <c r="A3" s="3" t="s">
        <v>56</v>
      </c>
      <c r="B3" s="2"/>
      <c r="C3" s="2"/>
      <c r="D3" s="2"/>
      <c r="E3" s="2"/>
      <c r="F3" s="2"/>
      <c r="G3" s="2"/>
      <c r="H3" s="2"/>
      <c r="I3" s="2"/>
    </row>
    <row r="4" spans="1:9" ht="17.399999999999999" thickBot="1" x14ac:dyDescent="0.35">
      <c r="A4" s="18" t="s">
        <v>13</v>
      </c>
      <c r="B4" s="2"/>
      <c r="C4" s="2"/>
      <c r="D4" s="2"/>
      <c r="E4" s="2"/>
      <c r="F4" s="2"/>
      <c r="G4" s="2"/>
      <c r="H4" s="2"/>
      <c r="I4" s="2"/>
    </row>
    <row r="5" spans="1:9" ht="17.399999999999999" thickBot="1" x14ac:dyDescent="0.35">
      <c r="A5" s="93" t="s">
        <v>0</v>
      </c>
      <c r="B5" s="94"/>
      <c r="C5" s="94"/>
      <c r="D5" s="94"/>
      <c r="E5" s="94"/>
      <c r="F5" s="94"/>
      <c r="G5" s="94"/>
      <c r="H5" s="94"/>
      <c r="I5" s="95"/>
    </row>
    <row r="6" spans="1:9" ht="66" customHeight="1" thickBot="1" x14ac:dyDescent="0.35">
      <c r="A6" s="20" t="s">
        <v>2</v>
      </c>
      <c r="B6" s="21" t="s">
        <v>1</v>
      </c>
      <c r="C6" s="21" t="s">
        <v>57</v>
      </c>
      <c r="D6" s="21" t="s">
        <v>21</v>
      </c>
      <c r="E6" s="21" t="s">
        <v>15</v>
      </c>
      <c r="F6" s="21" t="s">
        <v>16</v>
      </c>
      <c r="G6" s="21" t="s">
        <v>44</v>
      </c>
      <c r="H6" s="21" t="s">
        <v>46</v>
      </c>
      <c r="I6" s="21" t="s">
        <v>53</v>
      </c>
    </row>
    <row r="7" spans="1:9" ht="16.8" x14ac:dyDescent="0.3">
      <c r="A7" s="13" t="s">
        <v>22</v>
      </c>
      <c r="B7" s="80">
        <v>0</v>
      </c>
      <c r="C7" s="83"/>
      <c r="D7" s="73"/>
      <c r="E7" s="74">
        <f>D8</f>
        <v>0.5</v>
      </c>
      <c r="F7" s="74">
        <f>D9</f>
        <v>1</v>
      </c>
      <c r="G7" s="74">
        <f>D10</f>
        <v>2</v>
      </c>
      <c r="H7" s="74">
        <f>D11</f>
        <v>2</v>
      </c>
      <c r="I7" s="75">
        <f>D12</f>
        <v>2.5</v>
      </c>
    </row>
    <row r="8" spans="1:9" ht="16.8" x14ac:dyDescent="0.3">
      <c r="A8" s="10" t="s">
        <v>15</v>
      </c>
      <c r="B8" s="81">
        <v>3</v>
      </c>
      <c r="C8" s="85">
        <f>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</f>
        <v>0.61199999999999999</v>
      </c>
      <c r="D8" s="69">
        <f>MROUND(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,0.5)</f>
        <v>0.5</v>
      </c>
      <c r="E8" s="70"/>
      <c r="F8" s="69">
        <f>E9</f>
        <v>0.5</v>
      </c>
      <c r="G8" s="69">
        <f>E10</f>
        <v>1</v>
      </c>
      <c r="H8" s="69">
        <f>E11</f>
        <v>1.5</v>
      </c>
      <c r="I8" s="76">
        <f>E12</f>
        <v>2</v>
      </c>
    </row>
    <row r="9" spans="1:9" ht="16.8" x14ac:dyDescent="0.3">
      <c r="A9" s="10" t="s">
        <v>16</v>
      </c>
      <c r="B9" s="81">
        <v>6</v>
      </c>
      <c r="C9" s="85">
        <f>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</f>
        <v>1.224</v>
      </c>
      <c r="D9" s="69">
        <f>MROUND(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,0.5)</f>
        <v>1</v>
      </c>
      <c r="E9" s="69">
        <f>IF(MROUND(C9-C8,0.5)=0,0.5,MROUND(C9-C8,0.5))</f>
        <v>0.5</v>
      </c>
      <c r="F9" s="70"/>
      <c r="G9" s="69">
        <f>F10</f>
        <v>0.5</v>
      </c>
      <c r="H9" s="69">
        <f>F11</f>
        <v>1</v>
      </c>
      <c r="I9" s="76">
        <f>F12</f>
        <v>1.5</v>
      </c>
    </row>
    <row r="10" spans="1:9" ht="16.8" x14ac:dyDescent="0.3">
      <c r="A10" s="10" t="s">
        <v>44</v>
      </c>
      <c r="B10" s="81">
        <v>9</v>
      </c>
      <c r="C10" s="85">
        <f>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</f>
        <v>1.7680000000000002</v>
      </c>
      <c r="D10" s="69">
        <f>MROUND(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,0.5)</f>
        <v>2</v>
      </c>
      <c r="E10" s="69">
        <f>MROUND(C10-C8,0.5)</f>
        <v>1</v>
      </c>
      <c r="F10" s="69">
        <f>IF(MROUND(C10-C9,0.5)=0,0.5,MROUND(C10-C9,0.5))</f>
        <v>0.5</v>
      </c>
      <c r="G10" s="71"/>
      <c r="H10" s="72">
        <f>G11</f>
        <v>0.5</v>
      </c>
      <c r="I10" s="76">
        <f>G12</f>
        <v>1</v>
      </c>
    </row>
    <row r="11" spans="1:9" ht="16.8" x14ac:dyDescent="0.3">
      <c r="A11" s="10" t="s">
        <v>46</v>
      </c>
      <c r="B11" s="81">
        <v>12</v>
      </c>
      <c r="C11" s="85">
        <f>IF(B11&lt;=C49,B11*C71*D49,IF(AND(B11&gt;C49,B11&lt;=C50),(C49-B49)*D49*C71+(B11-C49)*C71*D50,IF(AND(B11&gt;C50,B11&lt;=C51),C49*C71*D49+(C50-C49)*C71*D50+(B11 -C50)*C71*D51,IF(AND(B11&gt;C51,B11&lt;=C52),C49*C71*D49+(C50-C49)*C71*D50+(C51-C50)*C71*D51+(B11 -C51)*C71*D52,IF(AND(B11&gt;C52,B11&lt;=C53),C49*C71*D49+(C50-C49)*C71*D50+(C51-C50)*C71*D51+(C52-C51)*C71*D52+(B11 -C52)*C71*D53,IF(AND(B11&gt;C53,B11&lt;=C54),C49*C71*D49+(C50-C49)*C71*D50+(C51-C50)*C71*D51+(C52-C51)*C71*D52+(C53-C52)*C71*D53+(B11 -C53)*C71*D54,IF(AND(B11&gt;C54,B11&lt;=C55),C49*C71*D49+(C50-C49)*C71*D50+(C51-C50)*C71*D51+(C52-C51)*C71*D52+(C53-C52)*C71*D53+(C54-C53)*C71*D54+(B11-C54)*C71*D55,IF(AND(B11&gt;C55,B11&lt;=C56),C49*C71*D49+(C50-C49)*C71*D50+(C51-C50)*C71*D51+(C52-C51)*C71*D52+(C53-C52)*C71*D53+(C54-C53)*C71*D54+(C53-C54)*C71*D55+(B11-C55)*C71*D56,0))))))))</f>
        <v>2.1760000000000002</v>
      </c>
      <c r="D11" s="69">
        <f>MROUND(IF(B11&lt;=C49,B11*C71*D49,IF(AND(B11&gt;C49,B11&lt;=C50),(C49-B49)*D49*C71+(B11-C49)*C71*D50,IF(AND(B11&gt;C50,B11&lt;=C51),C49*C71*D49+(C50-C49)*C71*D50+(B11 -C50)*C71*D51,IF(AND(B11&gt;C51,B11&lt;=C52),C49*C71*D49+(C50-C49)*C71*D50+(C51-C50)*C71*D51+(B11 -C51)*C71*D52,IF(AND(B11&gt;C52,B11&lt;=C53),C49*C71*D49+(C50-C49)*C71*D50+(C51-C50)*C71*D51+(C52-C51)*C71*D52+(B11 -C52)*C71*D53,IF(AND(B11&gt;C53,B11&lt;=C54),C49*C71*D49+(C50-C49)*C71*D50+(C51-C50)*C71*D51+(C52-C51)*C71*D52+(C53-C52)*C71*D53+(B11 -C53)*C71*D54,IF(AND(B11&gt;C54,B11&lt;=C55),C49*C71*D49+(C50-C49)*C71*D50+(C51-C50)*C71*D51+(C52-C51)*C71*D52+(C53-C52)*C71*D53+(C54-C53)*C71*D54+(B11-C54)*C71*D55,IF(AND(B11&gt;C55,B11&lt;=C56),C49*C71*D49+(C50-C49)*C71*D50+(C51-C50)*C71*D51+(C52-C51)*C71*D52+(C53-C52)*C71*D53+(C54-C53)*C71*D54+(C53-C54)*C71*D55+(B11-C55)*C71*D56,0)))))))),0.5)</f>
        <v>2</v>
      </c>
      <c r="E11" s="69">
        <f>MROUND(C11-C8,0.5)</f>
        <v>1.5</v>
      </c>
      <c r="F11" s="69">
        <f>MROUND(C11-C9,0.5)</f>
        <v>1</v>
      </c>
      <c r="G11" s="72">
        <f>IF(MROUND(C11-C10,0.5)=0,0.5,MROUND(C11-C10,0.5))</f>
        <v>0.5</v>
      </c>
      <c r="H11" s="71"/>
      <c r="I11" s="76">
        <f>H12</f>
        <v>0.5</v>
      </c>
    </row>
    <row r="12" spans="1:9" ht="17.399999999999999" thickBot="1" x14ac:dyDescent="0.35">
      <c r="A12" s="11" t="s">
        <v>53</v>
      </c>
      <c r="B12" s="82">
        <v>16</v>
      </c>
      <c r="C12" s="86">
        <f>IF(B12&lt;=C49,B12*C71*D49,IF(AND(B12&gt;C49,B12&lt;=C50),(C49-B49)*D49*C71+(B12-C49)*C71*D50,IF(AND(B12&gt;C50,B12&lt;=C51),C49*C71*D49+(C50-C49)*C71*D50+(B12 -C50)*C71*D51,IF(AND(B12&gt;C51,B12&lt;=C52),C49*C71*D49+(C50-C49)*C71*D50+(C51-C50)*C71*D51+(B12 -C51)*C71*D52,IF(AND(B12&gt;C52,B12&lt;=C53),C49*C71*D49+(C50-C49)*C71*D50+(C51-C50)*C71*D51+(C52-C51)*C71*D52+(B12 -C52)*C71*D53,IF(AND(B12&gt;C53,B12&lt;=C54),C49*C71*D49+(C50-C49)*C71*D50+(C51-C50)*C71*D51+(C52-C51)*C71*D52+(C53-C52)*C71*D53+(B12 -C53)*C71*D54,IF(AND(B12&gt;C54,B12&lt;=C55),C49*C71*D49+(C50-C49)*C71*D50+(C51-C50)*C71*D51+(C52-C51)*C71*D52+(C53-C52)*C71*D53+(C54-C53)*C71*D54+(B12-C54)*C71*D55,IF(AND(B12&gt;C55,B12&lt;=C56),C49*C71*D49+(C50-C49)*C71*D50+(C51-C50)*C71*D51+(C52-C51)*C71*D52+(C53-C52)*C71*D53+(C54-C53)*C71*D54+(C53-C54)*C71*D55+(B12-C55)*C71*D56,0))))))))</f>
        <v>2.72</v>
      </c>
      <c r="D12" s="77">
        <f>MROUND(IF(B12&lt;=C49,B12*C71*D49,IF(AND(B12&gt;C49,B12&lt;=C50),(C49-B49)*D49*C71+(B12-C49)*C71*D50,IF(AND(B12&gt;C50,B12&lt;=C51),C49*C71*D49+(C50-C49)*C71*D50+(B12 -C50)*C71*D51,IF(AND(B12&gt;C51,B12&lt;=C52),C49*C71*D49+(C50-C49)*C71*D50+(C51-C50)*C71*D51+(B12 -C51)*C71*D52,IF(AND(B12&gt;C52,B12&lt;=C53),C49*C71*D49+(C50-C49)*C71*D50+(C51-C50)*C71*D51+(C52-C51)*C71*D52+(B12 -C52)*C71*D53,IF(AND(B12&gt;C53,B12&lt;=C54),C49*C71*D49+(C50-C49)*C71*D50+(C51-C50)*C71*D51+(C52-C51)*C71*D52+(C53-C52)*C71*D53+(B12 -C53)*C71*D54,IF(AND(B12&gt;C54,B12&lt;=C55),C49*C71*D49+(C50-C49)*C71*D50+(C51-C50)*C71*D51+(C52-C51)*C71*D52+(C53-C52)*C71*D53+(C54-C53)*C71*D54+(B12-C54)*C71*D55,IF(AND(B12&gt;C55,B12&lt;=C56),C49*C71*D49+(C50-C49)*C71*D50+(C51-C50)*C71*D51+(C52-C51)*C71*D52+(C53-C52)*C71*D53+(C54-C53)*C71*D54+(C53-C54)*C71*D55+(B12-C55)*C71*D56,0)))))))),0.5)</f>
        <v>2.5</v>
      </c>
      <c r="E12" s="77">
        <f>MROUND(C12-C8,0.5)</f>
        <v>2</v>
      </c>
      <c r="F12" s="77">
        <f>MROUND(C12-C9,0.5)</f>
        <v>1.5</v>
      </c>
      <c r="G12" s="77">
        <f>MROUND(C12-C10,0.5)</f>
        <v>1</v>
      </c>
      <c r="H12" s="77">
        <f>IF(MROUND(C12-C11,0.5)=0,0.5,MROUND(C12-C11,0.5))</f>
        <v>0.5</v>
      </c>
      <c r="I12" s="78"/>
    </row>
    <row r="13" spans="1:9" ht="16.8" x14ac:dyDescent="0.3">
      <c r="A13" s="1"/>
      <c r="B13" s="2"/>
      <c r="C13" s="2"/>
      <c r="D13" s="2"/>
      <c r="E13" s="2"/>
      <c r="F13" s="2"/>
      <c r="G13" s="2"/>
      <c r="H13" s="2"/>
      <c r="I13" s="2"/>
    </row>
    <row r="14" spans="1:9" ht="1.5" customHeight="1" x14ac:dyDescent="0.3">
      <c r="A14" s="1"/>
      <c r="B14" s="2"/>
      <c r="C14" s="2"/>
      <c r="D14" s="2"/>
      <c r="E14" s="2"/>
      <c r="F14" s="2"/>
      <c r="G14" s="2"/>
      <c r="H14" s="2"/>
      <c r="I14" s="2"/>
    </row>
    <row r="15" spans="1:9" ht="16.8" hidden="1" x14ac:dyDescent="0.3">
      <c r="A15" s="1"/>
      <c r="B15" s="2"/>
      <c r="C15" s="2"/>
      <c r="D15" s="2"/>
      <c r="E15" s="2"/>
      <c r="F15" s="2"/>
      <c r="G15" s="2"/>
      <c r="H15" s="2"/>
      <c r="I15" s="2"/>
    </row>
    <row r="16" spans="1:9" ht="16.8" hidden="1" x14ac:dyDescent="0.3">
      <c r="A16" s="1"/>
      <c r="B16" s="2"/>
      <c r="C16" s="2"/>
      <c r="D16" s="2"/>
      <c r="E16" s="2"/>
      <c r="F16" s="2"/>
      <c r="G16" s="2"/>
      <c r="H16" s="2"/>
      <c r="I16" s="2"/>
    </row>
    <row r="17" spans="1:9" ht="16.8" hidden="1" x14ac:dyDescent="0.3">
      <c r="A17" s="1"/>
      <c r="B17" s="2"/>
      <c r="C17" s="2"/>
      <c r="D17" s="2"/>
      <c r="E17" s="2"/>
      <c r="F17" s="2"/>
      <c r="G17" s="2"/>
      <c r="H17" s="2"/>
      <c r="I17" s="2"/>
    </row>
    <row r="18" spans="1:9" ht="16.8" hidden="1" x14ac:dyDescent="0.3">
      <c r="A18" s="1"/>
      <c r="B18" s="2"/>
      <c r="C18" s="2"/>
      <c r="D18" s="2"/>
      <c r="E18" s="2"/>
      <c r="F18" s="2"/>
      <c r="G18" s="2"/>
      <c r="H18" s="2"/>
      <c r="I18" s="2"/>
    </row>
    <row r="19" spans="1:9" ht="16.8" hidden="1" x14ac:dyDescent="0.3">
      <c r="A19" s="1"/>
      <c r="B19" s="2"/>
      <c r="C19" s="2"/>
      <c r="D19" s="2"/>
      <c r="E19" s="2"/>
      <c r="F19" s="2"/>
      <c r="G19" s="2"/>
      <c r="H19" s="2"/>
      <c r="I19" s="2"/>
    </row>
    <row r="20" spans="1:9" ht="16.8" hidden="1" x14ac:dyDescent="0.3">
      <c r="A20" s="1"/>
      <c r="B20" s="2"/>
      <c r="C20" s="2"/>
      <c r="D20" s="2"/>
      <c r="E20" s="2"/>
      <c r="F20" s="2"/>
      <c r="G20" s="2"/>
      <c r="H20" s="2"/>
      <c r="I20" s="2"/>
    </row>
    <row r="21" spans="1:9" ht="16.8" hidden="1" x14ac:dyDescent="0.3">
      <c r="A21" s="1"/>
      <c r="B21" s="2"/>
      <c r="C21" s="2"/>
      <c r="D21" s="2"/>
      <c r="E21" s="2"/>
      <c r="F21" s="2"/>
      <c r="G21" s="2"/>
      <c r="H21" s="2"/>
      <c r="I21" s="2"/>
    </row>
    <row r="22" spans="1:9" ht="16.8" hidden="1" x14ac:dyDescent="0.3">
      <c r="A22" s="1"/>
      <c r="B22" s="2"/>
      <c r="C22" s="2"/>
      <c r="D22" s="2"/>
      <c r="E22" s="2"/>
      <c r="F22" s="2"/>
      <c r="G22" s="2"/>
      <c r="H22" s="2"/>
      <c r="I22" s="2"/>
    </row>
    <row r="23" spans="1:9" ht="16.8" hidden="1" x14ac:dyDescent="0.3">
      <c r="A23" s="1"/>
      <c r="B23" s="2"/>
      <c r="C23" s="2"/>
      <c r="D23" s="2"/>
      <c r="E23" s="2"/>
      <c r="F23" s="2"/>
      <c r="G23" s="2"/>
      <c r="H23" s="2"/>
      <c r="I23" s="2"/>
    </row>
    <row r="24" spans="1:9" ht="16.8" hidden="1" x14ac:dyDescent="0.3">
      <c r="A24" s="1"/>
      <c r="B24" s="2"/>
      <c r="C24" s="2"/>
      <c r="D24" s="2"/>
      <c r="E24" s="2"/>
      <c r="F24" s="2"/>
      <c r="G24" s="2"/>
      <c r="H24" s="2"/>
      <c r="I24" s="2"/>
    </row>
    <row r="25" spans="1:9" ht="16.8" hidden="1" x14ac:dyDescent="0.3">
      <c r="A25" s="1"/>
      <c r="B25" s="2"/>
      <c r="C25" s="2"/>
      <c r="D25" s="2"/>
      <c r="E25" s="2"/>
      <c r="F25" s="2"/>
      <c r="G25" s="2"/>
      <c r="H25" s="2"/>
      <c r="I25" s="2"/>
    </row>
    <row r="26" spans="1:9" ht="16.8" hidden="1" x14ac:dyDescent="0.3">
      <c r="A26" s="1"/>
      <c r="B26" s="2"/>
      <c r="C26" s="2"/>
      <c r="D26" s="2"/>
      <c r="E26" s="2"/>
      <c r="F26" s="2"/>
      <c r="G26" s="2"/>
      <c r="H26" s="2"/>
      <c r="I26" s="2"/>
    </row>
    <row r="27" spans="1:9" ht="16.8" hidden="1" x14ac:dyDescent="0.3">
      <c r="A27" s="1"/>
      <c r="B27" s="2"/>
      <c r="C27" s="2"/>
      <c r="D27" s="2"/>
      <c r="E27" s="2"/>
      <c r="F27" s="2"/>
      <c r="G27" s="2"/>
      <c r="H27" s="2"/>
      <c r="I27" s="2"/>
    </row>
    <row r="28" spans="1:9" ht="12.75" hidden="1" customHeight="1" x14ac:dyDescent="0.3">
      <c r="A28" s="1"/>
      <c r="B28" s="2"/>
      <c r="C28" s="2"/>
      <c r="D28" s="2"/>
      <c r="E28" s="2"/>
      <c r="F28" s="2"/>
      <c r="G28" s="2"/>
      <c r="H28" s="2"/>
      <c r="I28" s="2"/>
    </row>
    <row r="29" spans="1:9" ht="16.8" hidden="1" x14ac:dyDescent="0.3">
      <c r="A29" s="1"/>
      <c r="B29" s="2"/>
      <c r="C29" s="2"/>
      <c r="D29" s="2"/>
      <c r="E29" s="2"/>
      <c r="F29" s="2"/>
      <c r="G29" s="2"/>
      <c r="H29" s="2"/>
      <c r="I29" s="2"/>
    </row>
    <row r="30" spans="1:9" ht="16.8" hidden="1" x14ac:dyDescent="0.3">
      <c r="A30" s="1"/>
      <c r="B30" s="2"/>
      <c r="C30" s="2"/>
      <c r="D30" s="2"/>
      <c r="E30" s="2"/>
      <c r="F30" s="2"/>
      <c r="G30" s="2"/>
      <c r="H30" s="2"/>
      <c r="I30" s="2"/>
    </row>
    <row r="31" spans="1:9" ht="16.8" hidden="1" x14ac:dyDescent="0.3">
      <c r="A31" s="1"/>
      <c r="B31" s="2"/>
      <c r="C31" s="2"/>
      <c r="D31" s="2"/>
      <c r="E31" s="2"/>
      <c r="F31" s="2"/>
      <c r="G31" s="2"/>
      <c r="H31" s="2"/>
      <c r="I31" s="2"/>
    </row>
    <row r="32" spans="1:9" ht="16.8" hidden="1" x14ac:dyDescent="0.3">
      <c r="A32" s="1"/>
      <c r="B32" s="2"/>
      <c r="C32" s="2"/>
      <c r="D32" s="2"/>
      <c r="E32" s="2"/>
      <c r="F32" s="2"/>
      <c r="G32" s="2"/>
      <c r="H32" s="2"/>
      <c r="I32" s="2"/>
    </row>
    <row r="33" spans="1:9" ht="16.8" hidden="1" x14ac:dyDescent="0.3">
      <c r="A33" s="1"/>
      <c r="B33" s="2"/>
      <c r="C33" s="2"/>
      <c r="D33" s="2"/>
      <c r="E33" s="2"/>
      <c r="F33" s="2"/>
      <c r="G33" s="2"/>
      <c r="H33" s="2"/>
      <c r="I33" s="2"/>
    </row>
    <row r="34" spans="1:9" ht="16.8" hidden="1" x14ac:dyDescent="0.3">
      <c r="A34" s="1"/>
      <c r="B34" s="2"/>
      <c r="C34" s="2"/>
      <c r="D34" s="2"/>
      <c r="E34" s="2"/>
      <c r="F34" s="2"/>
      <c r="G34" s="2"/>
      <c r="H34" s="2"/>
      <c r="I34" s="2"/>
    </row>
    <row r="35" spans="1:9" ht="16.8" hidden="1" x14ac:dyDescent="0.3">
      <c r="A35" s="1"/>
      <c r="B35" s="2"/>
      <c r="C35" s="2"/>
      <c r="D35" s="2"/>
      <c r="E35" s="2"/>
      <c r="F35" s="2"/>
      <c r="G35" s="2"/>
      <c r="H35" s="2"/>
      <c r="I35" s="2"/>
    </row>
    <row r="36" spans="1:9" ht="16.8" hidden="1" x14ac:dyDescent="0.3">
      <c r="A36" s="1"/>
      <c r="B36" s="2"/>
      <c r="C36" s="2"/>
      <c r="D36" s="2"/>
      <c r="E36" s="2"/>
      <c r="F36" s="2"/>
      <c r="G36" s="2"/>
      <c r="H36" s="2"/>
      <c r="I36" s="2"/>
    </row>
    <row r="37" spans="1:9" ht="16.8" hidden="1" x14ac:dyDescent="0.3">
      <c r="A37" s="1"/>
      <c r="B37" s="2"/>
      <c r="C37" s="2"/>
      <c r="D37" s="2"/>
      <c r="E37" s="2"/>
      <c r="F37" s="2"/>
      <c r="G37" s="2"/>
      <c r="H37" s="2"/>
      <c r="I37" s="2"/>
    </row>
    <row r="38" spans="1:9" ht="16.8" hidden="1" x14ac:dyDescent="0.3">
      <c r="A38" s="1"/>
      <c r="B38" s="2"/>
      <c r="C38" s="2"/>
      <c r="D38" s="2"/>
      <c r="E38" s="2"/>
      <c r="F38" s="2"/>
      <c r="G38" s="2"/>
      <c r="H38" s="2"/>
      <c r="I38" s="2"/>
    </row>
    <row r="39" spans="1:9" ht="16.8" hidden="1" x14ac:dyDescent="0.3">
      <c r="A39" s="1"/>
      <c r="B39" s="2"/>
      <c r="C39" s="2"/>
      <c r="D39" s="2"/>
      <c r="E39" s="2"/>
      <c r="F39" s="2"/>
      <c r="G39" s="2"/>
      <c r="H39" s="2"/>
      <c r="I39" s="2"/>
    </row>
    <row r="40" spans="1:9" ht="16.8" hidden="1" x14ac:dyDescent="0.3">
      <c r="A40" s="1"/>
      <c r="B40" s="2"/>
      <c r="C40" s="2"/>
      <c r="D40" s="2"/>
      <c r="E40" s="2"/>
      <c r="F40" s="2"/>
      <c r="G40" s="2"/>
      <c r="H40" s="2"/>
      <c r="I40" s="2"/>
    </row>
    <row r="41" spans="1:9" ht="16.8" hidden="1" x14ac:dyDescent="0.3">
      <c r="A41" s="1"/>
      <c r="B41" s="2"/>
      <c r="C41" s="2"/>
      <c r="D41" s="2"/>
      <c r="E41" s="2"/>
      <c r="F41" s="2"/>
      <c r="G41" s="2"/>
      <c r="H41" s="2"/>
      <c r="I41" s="2"/>
    </row>
    <row r="42" spans="1:9" ht="16.8" hidden="1" x14ac:dyDescent="0.3">
      <c r="A42" s="1"/>
      <c r="B42" s="2"/>
      <c r="C42" s="2"/>
      <c r="D42" s="2"/>
      <c r="E42" s="2"/>
      <c r="F42" s="2"/>
      <c r="G42" s="2"/>
      <c r="H42" s="2"/>
      <c r="I42" s="2"/>
    </row>
    <row r="43" spans="1:9" ht="16.8" hidden="1" x14ac:dyDescent="0.3">
      <c r="A43" s="1"/>
      <c r="B43" s="2"/>
      <c r="C43" s="2"/>
      <c r="D43" s="2"/>
      <c r="E43" s="2"/>
      <c r="F43" s="2"/>
      <c r="G43" s="2"/>
      <c r="H43" s="2"/>
      <c r="I43" s="2"/>
    </row>
    <row r="44" spans="1:9" ht="16.8" hidden="1" x14ac:dyDescent="0.3">
      <c r="A44" s="1"/>
      <c r="B44" s="2"/>
      <c r="C44" s="2"/>
      <c r="D44" s="2"/>
      <c r="E44" s="2"/>
      <c r="F44" s="2"/>
      <c r="G44" s="2"/>
      <c r="H44" s="2"/>
      <c r="I44" s="2"/>
    </row>
    <row r="45" spans="1:9" ht="16.8" hidden="1" x14ac:dyDescent="0.3">
      <c r="A45" s="1"/>
      <c r="B45" s="2"/>
      <c r="C45" s="2"/>
      <c r="D45" s="2"/>
      <c r="E45" s="2"/>
      <c r="F45" s="2"/>
      <c r="G45" s="2"/>
      <c r="H45" s="2"/>
      <c r="I45" s="2"/>
    </row>
    <row r="46" spans="1:9" ht="16.8" hidden="1" x14ac:dyDescent="0.3">
      <c r="A46" s="1"/>
      <c r="B46" s="2"/>
      <c r="C46" s="2"/>
      <c r="D46" s="2"/>
      <c r="E46" s="2"/>
      <c r="F46" s="2"/>
      <c r="G46" s="2"/>
      <c r="H46" s="2"/>
      <c r="I46" s="2"/>
    </row>
    <row r="47" spans="1:9" ht="17.399999999999999" thickBot="1" x14ac:dyDescent="0.35">
      <c r="A47" s="1"/>
      <c r="B47" s="2"/>
      <c r="C47" s="2"/>
      <c r="D47" s="2"/>
      <c r="E47" s="2"/>
      <c r="F47" s="2"/>
      <c r="G47" s="2"/>
      <c r="H47" s="2"/>
      <c r="I47" s="2"/>
    </row>
    <row r="48" spans="1:9" ht="51" thickBot="1" x14ac:dyDescent="0.35">
      <c r="A48" s="19" t="s">
        <v>9</v>
      </c>
      <c r="B48" s="19" t="s">
        <v>10</v>
      </c>
      <c r="C48" s="19" t="s">
        <v>3</v>
      </c>
      <c r="D48" s="19" t="s">
        <v>4</v>
      </c>
      <c r="E48" s="6" t="s">
        <v>5</v>
      </c>
      <c r="F48" s="2"/>
      <c r="G48" s="2"/>
      <c r="H48" s="2"/>
      <c r="I48" s="2"/>
    </row>
    <row r="49" spans="1:9" ht="17.399999999999999" thickBot="1" x14ac:dyDescent="0.35">
      <c r="A49" s="42">
        <v>1</v>
      </c>
      <c r="B49" s="24">
        <v>0</v>
      </c>
      <c r="C49" s="24">
        <v>8</v>
      </c>
      <c r="D49" s="24">
        <v>1.2</v>
      </c>
      <c r="E49" s="24">
        <v>0.2</v>
      </c>
      <c r="F49" s="2"/>
      <c r="G49" s="2"/>
      <c r="H49" s="2"/>
      <c r="I49" s="2"/>
    </row>
    <row r="50" spans="1:9" ht="17.399999999999999" thickBot="1" x14ac:dyDescent="0.35">
      <c r="A50" s="4">
        <v>2</v>
      </c>
      <c r="B50" s="5">
        <v>8.01</v>
      </c>
      <c r="C50" s="5">
        <v>16</v>
      </c>
      <c r="D50" s="5">
        <v>0.8</v>
      </c>
      <c r="E50" s="5">
        <v>0.14000000000000001</v>
      </c>
      <c r="F50" s="2"/>
      <c r="G50" s="2"/>
      <c r="H50" s="2"/>
      <c r="I50" s="2"/>
    </row>
    <row r="51" spans="1:9" x14ac:dyDescent="0.3">
      <c r="A51" s="2"/>
      <c r="B51" s="2"/>
      <c r="C51" s="2"/>
      <c r="D51" s="2"/>
    </row>
    <row r="52" spans="1:9" ht="0.75" customHeight="1" x14ac:dyDescent="0.3">
      <c r="A52" s="2"/>
      <c r="B52" s="2"/>
      <c r="C52" s="2"/>
      <c r="D52" s="2"/>
    </row>
    <row r="53" spans="1:9" hidden="1" x14ac:dyDescent="0.3">
      <c r="A53" s="2"/>
      <c r="B53" s="2"/>
      <c r="C53" s="2"/>
      <c r="D53" s="2"/>
    </row>
    <row r="54" spans="1:9" hidden="1" x14ac:dyDescent="0.3">
      <c r="A54" s="2"/>
      <c r="B54" s="2"/>
      <c r="C54" s="2"/>
      <c r="D54" s="2"/>
    </row>
    <row r="55" spans="1:9" ht="15.75" hidden="1" customHeight="1" x14ac:dyDescent="0.3">
      <c r="A55" s="2"/>
      <c r="B55" s="2"/>
      <c r="C55" s="2"/>
      <c r="D55" s="2"/>
    </row>
    <row r="56" spans="1:9" ht="15.75" hidden="1" customHeight="1" x14ac:dyDescent="0.3">
      <c r="A56" s="2"/>
      <c r="B56" s="2"/>
      <c r="C56" s="2"/>
      <c r="D56" s="2"/>
    </row>
    <row r="57" spans="1:9" ht="16.8" hidden="1" x14ac:dyDescent="0.3">
      <c r="A57" s="3"/>
      <c r="B57" s="2"/>
      <c r="C57" s="2"/>
      <c r="D57" s="2"/>
      <c r="E57" s="2"/>
      <c r="F57" s="2"/>
      <c r="G57" s="2"/>
      <c r="H57" s="2"/>
      <c r="I57" s="2"/>
    </row>
    <row r="58" spans="1:9" ht="16.8" hidden="1" x14ac:dyDescent="0.3">
      <c r="A58" s="3"/>
      <c r="B58" s="2"/>
      <c r="C58" s="2"/>
      <c r="D58" s="2"/>
      <c r="E58" s="2"/>
      <c r="F58" s="2"/>
      <c r="G58" s="2"/>
      <c r="H58" s="2"/>
      <c r="I58" s="2"/>
    </row>
    <row r="59" spans="1:9" ht="16.8" hidden="1" x14ac:dyDescent="0.3">
      <c r="A59" s="3"/>
      <c r="B59" s="2"/>
      <c r="C59" s="2"/>
      <c r="D59" s="2"/>
      <c r="E59" s="2"/>
      <c r="F59" s="2"/>
      <c r="G59" s="2"/>
      <c r="H59" s="2"/>
      <c r="I59" s="2"/>
    </row>
    <row r="60" spans="1:9" ht="16.8" hidden="1" x14ac:dyDescent="0.3">
      <c r="A60" s="3"/>
      <c r="B60" s="2"/>
      <c r="C60" s="2"/>
      <c r="D60" s="2"/>
      <c r="E60" s="2"/>
      <c r="F60" s="2"/>
      <c r="G60" s="2"/>
      <c r="H60" s="2"/>
      <c r="I60" s="2"/>
    </row>
    <row r="61" spans="1:9" ht="16.8" hidden="1" x14ac:dyDescent="0.3">
      <c r="A61" s="3"/>
      <c r="B61" s="2"/>
      <c r="C61" s="2"/>
      <c r="D61" s="2"/>
      <c r="E61" s="2"/>
      <c r="F61" s="2"/>
      <c r="G61" s="2"/>
      <c r="H61" s="2"/>
      <c r="I61" s="2"/>
    </row>
    <row r="62" spans="1:9" ht="16.8" hidden="1" x14ac:dyDescent="0.3">
      <c r="A62" s="3"/>
      <c r="B62" s="2"/>
      <c r="C62" s="2"/>
      <c r="D62" s="2"/>
      <c r="E62" s="2"/>
      <c r="F62" s="2"/>
      <c r="G62" s="2"/>
      <c r="H62" s="2"/>
      <c r="I62" s="2"/>
    </row>
    <row r="63" spans="1:9" ht="16.8" hidden="1" x14ac:dyDescent="0.3">
      <c r="A63" s="3"/>
      <c r="B63" s="2"/>
      <c r="C63" s="2"/>
      <c r="D63" s="2"/>
      <c r="E63" s="2"/>
      <c r="F63" s="2"/>
      <c r="G63" s="2"/>
      <c r="H63" s="2"/>
      <c r="I63" s="2"/>
    </row>
    <row r="64" spans="1:9" ht="16.8" hidden="1" x14ac:dyDescent="0.3">
      <c r="A64" s="3"/>
      <c r="B64" s="2"/>
      <c r="C64" s="2"/>
      <c r="D64" s="2"/>
      <c r="E64" s="2"/>
      <c r="F64" s="2"/>
      <c r="G64" s="2"/>
      <c r="H64" s="2"/>
      <c r="I64" s="2"/>
    </row>
    <row r="65" spans="1:9" ht="16.8" hidden="1" x14ac:dyDescent="0.3">
      <c r="A65" s="3"/>
      <c r="B65" s="2"/>
      <c r="C65" s="2"/>
      <c r="D65" s="2"/>
      <c r="E65" s="2"/>
      <c r="F65" s="2"/>
      <c r="G65" s="2"/>
      <c r="H65" s="2"/>
      <c r="I65" s="2"/>
    </row>
    <row r="66" spans="1:9" ht="16.8" hidden="1" x14ac:dyDescent="0.3">
      <c r="A66" s="3"/>
      <c r="B66" s="2"/>
      <c r="C66" s="2"/>
      <c r="D66" s="2"/>
      <c r="E66" s="2"/>
      <c r="F66" s="2"/>
      <c r="G66" s="2"/>
      <c r="H66" s="2"/>
      <c r="I66" s="2"/>
    </row>
    <row r="67" spans="1:9" ht="16.8" hidden="1" x14ac:dyDescent="0.3">
      <c r="A67" s="3"/>
      <c r="B67" s="2"/>
      <c r="C67" s="2"/>
      <c r="D67" s="2"/>
      <c r="E67" s="2"/>
      <c r="F67" s="2"/>
      <c r="G67" s="2"/>
      <c r="H67" s="2"/>
      <c r="I67" s="2"/>
    </row>
    <row r="68" spans="1:9" ht="16.8" x14ac:dyDescent="0.3">
      <c r="A68" s="3"/>
      <c r="B68" s="2"/>
      <c r="C68" s="2"/>
      <c r="D68" s="2"/>
      <c r="E68" s="2"/>
      <c r="F68" s="2"/>
      <c r="G68" s="2"/>
      <c r="H68" s="2"/>
      <c r="I68" s="2"/>
    </row>
    <row r="69" spans="1:9" ht="16.8" x14ac:dyDescent="0.4">
      <c r="A69" s="18" t="s">
        <v>54</v>
      </c>
      <c r="B69" s="2"/>
      <c r="C69" s="88">
        <v>0.14000000000000001</v>
      </c>
      <c r="D69" s="7" t="s">
        <v>6</v>
      </c>
      <c r="E69" s="2"/>
      <c r="F69" s="2"/>
      <c r="G69" s="2"/>
      <c r="H69" s="2"/>
      <c r="I69" s="2"/>
    </row>
    <row r="70" spans="1:9" ht="16.8" x14ac:dyDescent="0.4">
      <c r="A70" s="3" t="s">
        <v>7</v>
      </c>
      <c r="B70" s="2"/>
      <c r="C70" s="8">
        <f>ROUND(C69*0.19,2)</f>
        <v>0.03</v>
      </c>
      <c r="D70" s="7" t="s">
        <v>6</v>
      </c>
      <c r="E70" s="2"/>
      <c r="F70" s="2"/>
      <c r="G70" s="2"/>
      <c r="H70" s="2"/>
      <c r="I70" s="2"/>
    </row>
    <row r="71" spans="1:9" ht="16.8" x14ac:dyDescent="0.4">
      <c r="A71" s="3" t="s">
        <v>8</v>
      </c>
      <c r="B71" s="2"/>
      <c r="C71" s="8">
        <f>C69+C70</f>
        <v>0.17</v>
      </c>
      <c r="D71" s="7" t="s">
        <v>6</v>
      </c>
      <c r="E71" s="2"/>
      <c r="F71" s="2"/>
      <c r="G71" s="2"/>
      <c r="H71" s="2"/>
      <c r="I71" s="2"/>
    </row>
    <row r="72" spans="1:9" x14ac:dyDescent="0.3">
      <c r="A72" s="2"/>
      <c r="B72" s="2"/>
      <c r="C72" s="2"/>
      <c r="D72" s="2"/>
      <c r="E72" s="2"/>
      <c r="F72" s="2"/>
      <c r="G72" s="2"/>
      <c r="H72" s="2"/>
      <c r="I72" s="2"/>
    </row>
    <row r="75" spans="1:9" x14ac:dyDescent="0.3">
      <c r="D75">
        <v>13</v>
      </c>
    </row>
  </sheetData>
  <mergeCells count="2">
    <mergeCell ref="A1:I1"/>
    <mergeCell ref="A5:I5"/>
  </mergeCells>
  <pageMargins left="0.9" right="0.7" top="0.75" bottom="0.2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T062</vt:lpstr>
      <vt:lpstr>T063</vt:lpstr>
      <vt:lpstr>T064</vt:lpstr>
      <vt:lpstr>T065</vt:lpstr>
      <vt:lpstr>T066</vt:lpstr>
      <vt:lpstr>T067</vt:lpstr>
      <vt:lpstr>T068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Octavian David</dc:creator>
  <cp:lastModifiedBy>Ioan Iusan</cp:lastModifiedBy>
  <cp:lastPrinted>2023-12-18T10:31:20Z</cp:lastPrinted>
  <dcterms:created xsi:type="dcterms:W3CDTF">2015-06-05T18:17:20Z</dcterms:created>
  <dcterms:modified xsi:type="dcterms:W3CDTF">2023-12-18T10:31:23Z</dcterms:modified>
</cp:coreProperties>
</file>