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1_decembrie_2023\hotarari_218_\"/>
    </mc:Choice>
  </mc:AlternateContent>
  <xr:revisionPtr revIDLastSave="0" documentId="13_ncr:1_{ED332E62-EDA1-419C-9B66-5A42CC552B99}" xr6:coauthVersionLast="47" xr6:coauthVersionMax="47" xr10:uidLastSave="{00000000-0000-0000-0000-000000000000}"/>
  <bookViews>
    <workbookView xWindow="-108" yWindow="-108" windowWidth="30936" windowHeight="16896" activeTab="3" xr2:uid="{00000000-000D-0000-FFFF-FFFF00000000}"/>
  </bookViews>
  <sheets>
    <sheet name="T069" sheetId="1" r:id="rId1"/>
    <sheet name="T070" sheetId="12" r:id="rId2"/>
    <sheet name="T071" sheetId="13" r:id="rId3"/>
    <sheet name="T072" sheetId="1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4" l="1"/>
  <c r="C71" i="14" s="1"/>
  <c r="C70" i="13"/>
  <c r="C71" i="13" s="1"/>
  <c r="C68" i="12"/>
  <c r="C69" i="12" s="1"/>
  <c r="C67" i="1"/>
  <c r="C68" i="1" s="1"/>
  <c r="C11" i="1" l="1"/>
  <c r="D13" i="1"/>
  <c r="J7" i="1" s="1"/>
  <c r="D10" i="1"/>
  <c r="G7" i="1" s="1"/>
  <c r="C13" i="1"/>
  <c r="C10" i="1"/>
  <c r="D9" i="1"/>
  <c r="F7" i="1" s="1"/>
  <c r="D12" i="1"/>
  <c r="I7" i="1" s="1"/>
  <c r="C9" i="1"/>
  <c r="D8" i="1"/>
  <c r="E7" i="1" s="1"/>
  <c r="C12" i="1"/>
  <c r="C8" i="1"/>
  <c r="D11" i="1"/>
  <c r="H7" i="1" s="1"/>
  <c r="C13" i="12"/>
  <c r="D9" i="12"/>
  <c r="F7" i="12" s="1"/>
  <c r="D12" i="12"/>
  <c r="I7" i="12" s="1"/>
  <c r="C9" i="12"/>
  <c r="C12" i="12"/>
  <c r="D8" i="12"/>
  <c r="E7" i="12" s="1"/>
  <c r="D11" i="12"/>
  <c r="H7" i="12" s="1"/>
  <c r="C11" i="12"/>
  <c r="D13" i="12"/>
  <c r="J7" i="12" s="1"/>
  <c r="C8" i="12"/>
  <c r="D10" i="12"/>
  <c r="G7" i="12" s="1"/>
  <c r="C10" i="12"/>
  <c r="C12" i="13"/>
  <c r="D8" i="13"/>
  <c r="E7" i="13" s="1"/>
  <c r="D11" i="13"/>
  <c r="H7" i="13" s="1"/>
  <c r="C8" i="13"/>
  <c r="C11" i="13"/>
  <c r="D9" i="13"/>
  <c r="F7" i="13" s="1"/>
  <c r="D12" i="13"/>
  <c r="I7" i="13" s="1"/>
  <c r="D10" i="13"/>
  <c r="G7" i="13" s="1"/>
  <c r="C10" i="13"/>
  <c r="C9" i="13"/>
  <c r="D10" i="14"/>
  <c r="G7" i="14" s="1"/>
  <c r="C10" i="14"/>
  <c r="D9" i="14"/>
  <c r="F7" i="14" s="1"/>
  <c r="C9" i="14"/>
  <c r="D8" i="14"/>
  <c r="E7" i="14" s="1"/>
  <c r="C8" i="14"/>
  <c r="E9" i="1" l="1"/>
  <c r="F8" i="1" s="1"/>
  <c r="F10" i="12"/>
  <c r="G9" i="12" s="1"/>
  <c r="E10" i="12"/>
  <c r="G8" i="12" s="1"/>
  <c r="E9" i="14"/>
  <c r="F8" i="14" s="1"/>
  <c r="E9" i="12"/>
  <c r="F8" i="12" s="1"/>
  <c r="G11" i="12"/>
  <c r="H10" i="12" s="1"/>
  <c r="F11" i="12"/>
  <c r="H9" i="12" s="1"/>
  <c r="E11" i="12"/>
  <c r="H8" i="12" s="1"/>
  <c r="I13" i="1"/>
  <c r="J12" i="1" s="1"/>
  <c r="F13" i="1"/>
  <c r="J9" i="1" s="1"/>
  <c r="H13" i="1"/>
  <c r="J11" i="1" s="1"/>
  <c r="E13" i="1"/>
  <c r="J8" i="1" s="1"/>
  <c r="G13" i="1"/>
  <c r="J10" i="1" s="1"/>
  <c r="F11" i="13"/>
  <c r="H9" i="13" s="1"/>
  <c r="E11" i="13"/>
  <c r="H8" i="13" s="1"/>
  <c r="G11" i="13"/>
  <c r="H10" i="13" s="1"/>
  <c r="I13" i="12"/>
  <c r="J12" i="12" s="1"/>
  <c r="F13" i="12"/>
  <c r="J9" i="12" s="1"/>
  <c r="G13" i="12"/>
  <c r="J10" i="12" s="1"/>
  <c r="H13" i="12"/>
  <c r="J11" i="12" s="1"/>
  <c r="E13" i="12"/>
  <c r="J8" i="12" s="1"/>
  <c r="F10" i="1"/>
  <c r="G9" i="1" s="1"/>
  <c r="E10" i="1"/>
  <c r="G8" i="1" s="1"/>
  <c r="F10" i="14"/>
  <c r="G9" i="14" s="1"/>
  <c r="E10" i="14"/>
  <c r="G8" i="14" s="1"/>
  <c r="E9" i="13"/>
  <c r="F8" i="13" s="1"/>
  <c r="H12" i="1"/>
  <c r="I11" i="1" s="1"/>
  <c r="E12" i="1"/>
  <c r="I8" i="1" s="1"/>
  <c r="G12" i="1"/>
  <c r="I10" i="1" s="1"/>
  <c r="F12" i="1"/>
  <c r="I9" i="1" s="1"/>
  <c r="E10" i="13"/>
  <c r="G8" i="13" s="1"/>
  <c r="F10" i="13"/>
  <c r="G9" i="13" s="1"/>
  <c r="H12" i="13"/>
  <c r="I11" i="13" s="1"/>
  <c r="E12" i="13"/>
  <c r="I8" i="13" s="1"/>
  <c r="G12" i="13"/>
  <c r="I10" i="13" s="1"/>
  <c r="F12" i="13"/>
  <c r="I9" i="13" s="1"/>
  <c r="H12" i="12"/>
  <c r="I11" i="12" s="1"/>
  <c r="G12" i="12"/>
  <c r="I10" i="12" s="1"/>
  <c r="E12" i="12"/>
  <c r="I8" i="12" s="1"/>
  <c r="F12" i="12"/>
  <c r="I9" i="12" s="1"/>
  <c r="G11" i="1"/>
  <c r="H10" i="1" s="1"/>
  <c r="F11" i="1"/>
  <c r="H9" i="1" s="1"/>
  <c r="E11" i="1"/>
  <c r="H8" i="1" s="1"/>
</calcChain>
</file>

<file path=xl/sharedStrings.xml><?xml version="1.0" encoding="utf-8"?>
<sst xmlns="http://schemas.openxmlformats.org/spreadsheetml/2006/main" count="120" uniqueCount="38">
  <si>
    <t>Bilete de călătorie</t>
  </si>
  <si>
    <t>km</t>
  </si>
  <si>
    <t>Tarif  mediu/km/loc (lei)</t>
  </si>
  <si>
    <t>Zonă kilometrică finala</t>
  </si>
  <si>
    <t>Coeficient alfa</t>
  </si>
  <si>
    <t>Tarif mediu</t>
  </si>
  <si>
    <t>lei/loc/km</t>
  </si>
  <si>
    <t xml:space="preserve">TVA                                                   </t>
  </si>
  <si>
    <t xml:space="preserve">Tarif mediu cu TVA                        </t>
  </si>
  <si>
    <t>Nr.transă de distanță</t>
  </si>
  <si>
    <t>Zonă kilometrică initiala</t>
  </si>
  <si>
    <t>Ofertant: COSTRANS IMPORT EXPORT S.R.L.</t>
  </si>
  <si>
    <t>Dej- Autogara Costrans</t>
  </si>
  <si>
    <t>Dej - Autogara Costrans</t>
  </si>
  <si>
    <t>TARIFE DE CĂLĂTORIE PRACTICATE PE TRASEUL T 069</t>
  </si>
  <si>
    <t>Cod Traseu: T069 DEJ – SÂNMARGHITA – VALEA LUNCII</t>
  </si>
  <si>
    <t xml:space="preserve">Tarif mediu pe traseul T069        </t>
  </si>
  <si>
    <t>Mănăstirea</t>
  </si>
  <si>
    <t>Mica - ramificație</t>
  </si>
  <si>
    <t>Mica</t>
  </si>
  <si>
    <t>Dâmbu Mare</t>
  </si>
  <si>
    <t>Sânmarghita</t>
  </si>
  <si>
    <t>Valea Luncii</t>
  </si>
  <si>
    <t>TARIFE DE CĂLĂTORIE PRACTICATE PE TRASEUL T 070</t>
  </si>
  <si>
    <t>Cod Traseu: T070 DEJ – NIREȘ – VALEA UNGURAȘULUI</t>
  </si>
  <si>
    <t>Nireș</t>
  </si>
  <si>
    <t>Unguraș</t>
  </si>
  <si>
    <t>Valea Ungurașului</t>
  </si>
  <si>
    <t>Batin - ramificație</t>
  </si>
  <si>
    <t xml:space="preserve">Tarif mediu pe traseul T070        </t>
  </si>
  <si>
    <t xml:space="preserve">Batin </t>
  </si>
  <si>
    <t xml:space="preserve">Tarif mediu pe traseul T071        </t>
  </si>
  <si>
    <t>TARIFE DE CĂLĂTORIE PRACTICATE PE TRASEUL T 071</t>
  </si>
  <si>
    <t>Cod Traseu: T071 DEJ – NIREȘ – BATIN</t>
  </si>
  <si>
    <t>TARIFE DE CĂLĂTORIE PRACTICATE PE TRASEUL T 072</t>
  </si>
  <si>
    <t xml:space="preserve">Cod Traseu: T072 DEJ – NIREȘ </t>
  </si>
  <si>
    <t xml:space="preserve">Tarif mediu pe traseul T072        </t>
  </si>
  <si>
    <t>Observatii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</si>
</sst>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Montserrat Light"/>
    </font>
    <font>
      <sz val="11"/>
      <color rgb="FF000000"/>
      <name val="Montserrat Light"/>
    </font>
    <font>
      <sz val="11"/>
      <color theme="1"/>
      <name val="Calibri"/>
      <family val="2"/>
    </font>
    <font>
      <sz val="11"/>
      <color theme="1"/>
      <name val="Montserrat Light"/>
      <family val="3"/>
    </font>
    <font>
      <sz val="11"/>
      <color rgb="FF000000"/>
      <name val="Montserrat Light"/>
      <family val="3"/>
    </font>
    <font>
      <b/>
      <sz val="11"/>
      <color rgb="FF000000"/>
      <name val="Montserrat Light"/>
      <family val="3"/>
    </font>
    <font>
      <sz val="10"/>
      <color theme="1"/>
      <name val="Montserrat Light"/>
    </font>
    <font>
      <sz val="10"/>
      <color theme="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 wrapText="1"/>
    </xf>
    <xf numFmtId="2" fontId="7" fillId="5" borderId="5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2" fontId="7" fillId="5" borderId="9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7" xfId="0" applyFont="1" applyBorder="1" applyAlignment="1">
      <alignment horizontal="center" vertical="center" textRotation="90" wrapText="1"/>
    </xf>
    <xf numFmtId="2" fontId="7" fillId="4" borderId="10" xfId="0" applyNumberFormat="1" applyFont="1" applyFill="1" applyBorder="1" applyAlignment="1">
      <alignment horizontal="center" vertical="center" wrapText="1"/>
    </xf>
    <xf numFmtId="2" fontId="8" fillId="5" borderId="19" xfId="0" applyNumberFormat="1" applyFont="1" applyFill="1" applyBorder="1" applyAlignment="1">
      <alignment horizontal="center" vertical="center" wrapText="1"/>
    </xf>
    <xf numFmtId="2" fontId="8" fillId="5" borderId="5" xfId="0" applyNumberFormat="1" applyFont="1" applyFill="1" applyBorder="1" applyAlignment="1">
      <alignment horizontal="center" vertical="center" wrapText="1"/>
    </xf>
    <xf numFmtId="2" fontId="8" fillId="5" borderId="9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zoomScale="96" zoomScaleNormal="96" workbookViewId="0">
      <selection activeCell="K70" sqref="K70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.109375" customWidth="1"/>
    <col min="4" max="4" width="11.77734375" customWidth="1"/>
    <col min="5" max="5" width="8.33203125" customWidth="1"/>
    <col min="6" max="6" width="7.44140625" customWidth="1"/>
    <col min="7" max="7" width="8.5546875" customWidth="1"/>
    <col min="8" max="8" width="9.109375" customWidth="1"/>
    <col min="9" max="10" width="9" customWidth="1"/>
    <col min="11" max="11" width="7.6640625" customWidth="1"/>
  </cols>
  <sheetData>
    <row r="1" spans="1:12" ht="16.8" x14ac:dyDescent="0.3">
      <c r="A1" s="59" t="s">
        <v>14</v>
      </c>
      <c r="B1" s="59"/>
      <c r="C1" s="59"/>
      <c r="D1" s="59"/>
      <c r="E1" s="59"/>
      <c r="F1" s="59"/>
      <c r="G1" s="59"/>
      <c r="H1" s="59"/>
      <c r="I1" s="59"/>
      <c r="J1" s="59"/>
    </row>
    <row r="2" spans="1:12" ht="11.4" customHeigh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2" ht="16.8" x14ac:dyDescent="0.3">
      <c r="A3" s="3" t="s">
        <v>15</v>
      </c>
      <c r="B3" s="2"/>
      <c r="C3" s="2"/>
      <c r="D3" s="2"/>
      <c r="E3" s="2"/>
      <c r="F3" s="2"/>
      <c r="G3" s="2"/>
      <c r="H3" s="2"/>
      <c r="I3" s="2"/>
      <c r="J3" s="2"/>
    </row>
    <row r="4" spans="1:12" ht="17.399999999999999" thickBot="1" x14ac:dyDescent="0.35">
      <c r="A4" s="16" t="s">
        <v>11</v>
      </c>
      <c r="B4" s="2"/>
      <c r="C4" s="2"/>
      <c r="D4" s="2"/>
      <c r="E4" s="2"/>
      <c r="F4" s="2"/>
      <c r="G4" s="2"/>
      <c r="H4" s="2"/>
      <c r="I4" s="2"/>
      <c r="J4" s="2"/>
    </row>
    <row r="5" spans="1:12" ht="17.399999999999999" thickBot="1" x14ac:dyDescent="0.35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8"/>
      <c r="K5" s="8"/>
    </row>
    <row r="6" spans="1:12" ht="87" customHeight="1" thickBot="1" x14ac:dyDescent="0.35">
      <c r="A6" s="29" t="s">
        <v>2</v>
      </c>
      <c r="B6" s="30" t="s">
        <v>1</v>
      </c>
      <c r="C6" s="30" t="s">
        <v>37</v>
      </c>
      <c r="D6" s="30" t="s">
        <v>12</v>
      </c>
      <c r="E6" s="31" t="s">
        <v>17</v>
      </c>
      <c r="F6" s="31" t="s">
        <v>18</v>
      </c>
      <c r="G6" s="31" t="s">
        <v>19</v>
      </c>
      <c r="H6" s="32" t="s">
        <v>20</v>
      </c>
      <c r="I6" s="33" t="s">
        <v>21</v>
      </c>
      <c r="J6" s="34" t="s">
        <v>22</v>
      </c>
    </row>
    <row r="7" spans="1:12" ht="16.8" x14ac:dyDescent="0.3">
      <c r="A7" s="27" t="s">
        <v>13</v>
      </c>
      <c r="B7" s="28">
        <v>0</v>
      </c>
      <c r="C7" s="51"/>
      <c r="D7" s="39"/>
      <c r="E7" s="40">
        <f>D8</f>
        <v>1.5</v>
      </c>
      <c r="F7" s="40">
        <f>D9</f>
        <v>2</v>
      </c>
      <c r="G7" s="40">
        <f>D10</f>
        <v>3</v>
      </c>
      <c r="H7" s="40">
        <f>D11</f>
        <v>3</v>
      </c>
      <c r="I7" s="40">
        <f>D12</f>
        <v>3.5</v>
      </c>
      <c r="J7" s="41">
        <f>D13</f>
        <v>5</v>
      </c>
    </row>
    <row r="8" spans="1:12" ht="16.8" x14ac:dyDescent="0.3">
      <c r="A8" s="18" t="s">
        <v>17</v>
      </c>
      <c r="B8" s="19">
        <v>6</v>
      </c>
      <c r="C8" s="52">
        <f>IF(B8&lt;=C47,B8*C68*D47,IF(AND(B8&gt;C47,B8&lt;=C48),(C47-B47)*D47*C68+(B8-C47)*C68*D48,IF(AND(B8&gt;C48,B8&lt;=C49),C47*C68*D47+(C48-C47)*C68*D48+(B8 -C48)*C68*D49,IF(AND(B8&gt;C49,B8&lt;=C50),C47*C68*D47+(C48-C47)*C68*D48+(C49-C48)*C68*D49+(B8 -C49)*C68*D50,IF(AND(B8&gt;C50,B8&lt;=C51),C47*C68*D47+(C48-C47)*C68*D48+(C49-C48)*C68*D49+(C50-C49)*C68*D50+(B8 -C50)*C68*D51,IF(AND(B8&gt;C51,B8&lt;=C52),C47*C68*D47+(C48-C47)*C68*D48+(C49-C48)*C68*D49+(C50-C49)*C68*D50+(C51-C50)*C68*D51+(B8 -C51)*C68*D52,IF(AND(B8&gt;C52,B8&lt;=C53),C47*C68*D47+(C48-C47)*C68*D48+(C49-C48)*C68*D49+(C50-C49)*C68*D50+(C51-C50)*C68*D51+(C52-C51)*C68*D52+(B8-C52)*C68*D53,IF(AND(B8&gt;C53,B8&lt;=C54),C47*C68*D47+(C48-C47)*C68*D48+(C49-C48)*C68*D49+(C50-C49)*C68*D50+(C51-C50)*C68*D51+(C52-C51)*C68*D52+(C51-C52)*C68*D53+(B8-C53)*C68*D54,0))))))))</f>
        <v>1.7280000000000002</v>
      </c>
      <c r="D8" s="35">
        <f>MROUND(IF(B8&lt;=C47,B8*C68*D47,IF(AND(B8&gt;C47,B8&lt;=C48),(C47-B47)*D47*C68+(B8-C47)*C68*D48,IF(AND(B8&gt;C48,B8&lt;=C49),C47*C68*D47+(C48-C47)*C68*D48+(B8 -C48)*C68*D49,IF(AND(B8&gt;C49,B8&lt;=C50),C47*C68*D47+(C48-C47)*C68*D48+(C49-C48)*C68*D49+(B8 -C49)*C68*D50,IF(AND(B8&gt;C50,B8&lt;=C51),C47*C68*D47+(C48-C47)*C68*D48+(C49-C48)*C68*D49+(C50-C49)*C68*D50+(B8 -C50)*C68*D51,IF(AND(B8&gt;C51,B8&lt;=C52),C47*C68*D47+(C48-C47)*C68*D48+(C49-C48)*C68*D49+(C50-C49)*C68*D50+(C51-C50)*C68*D51+(B8 -C51)*C68*D52,IF(AND(B8&gt;C52,B8&lt;=C53),C47*C68*D47+(C48-C47)*C68*D48+(C49-C48)*C68*D49+(C50-C49)*C68*D50+(C51-C50)*C68*D51+(C52-C51)*C68*D52+(B8-C52)*C68*D53,IF(AND(B8&gt;C53,B8&lt;=C54),C47*C68*D47+(C48-C47)*C68*D48+(C49-C48)*C68*D49+(C50-C49)*C68*D50+(C51-C50)*C68*D51+(C52-C51)*C68*D52+(C51-C52)*C68*D53+(B8-C53)*C68*D54,0)))))))),0.5)</f>
        <v>1.5</v>
      </c>
      <c r="E8" s="36"/>
      <c r="F8" s="35">
        <f>E9</f>
        <v>0.5</v>
      </c>
      <c r="G8" s="35">
        <f>E10</f>
        <v>1</v>
      </c>
      <c r="H8" s="35">
        <f>E11</f>
        <v>1.5</v>
      </c>
      <c r="I8" s="35">
        <f>E12</f>
        <v>2</v>
      </c>
      <c r="J8" s="42">
        <f>E13</f>
        <v>3</v>
      </c>
      <c r="L8" s="12"/>
    </row>
    <row r="9" spans="1:12" ht="16.8" x14ac:dyDescent="0.3">
      <c r="A9" s="10" t="s">
        <v>18</v>
      </c>
      <c r="B9" s="9">
        <v>7</v>
      </c>
      <c r="C9" s="52">
        <f>IF(B9&lt;=C47,B9*C68*D47,IF(AND(B9&gt;C47,B9&lt;=C48),(C47-B47)*D47*C68+(B9-C47)*C68*D48,IF(AND(B9&gt;C48,B9&lt;=C49),C47*C68*D47+(C48-C47)*C68*D48+(B9 -C48)*C68*D49,IF(AND(B9&gt;C49,B9&lt;=C50),C47*C68*D47+(C48-C47)*C68*D48+(C49-C48)*C68*D49+(B9 -C49)*C68*D50,IF(AND(B9&gt;C50,B9&lt;=C51),C47*C68*D47+(C48-C47)*C68*D48+(C49-C48)*C68*D49+(C50-C49)*C68*D50+(B9 -C50)*C68*D51,IF(AND(B9&gt;C51,B9&lt;=C52),C47*C68*D47+(C48-C47)*C68*D48+(C49-C48)*C68*D49+(C50-C49)*C68*D50+(C51-C50)*C68*D51+(B9 -C51)*C68*D52,IF(AND(B9&gt;C52,B9&lt;=C53),C47*C68*D47+(C48-C47)*C68*D48+(C49-C48)*C68*D49+(C50-C49)*C68*D50+(C51-C50)*C68*D51+(C52-C51)*C68*D52+(B9-C52)*C68*D53,IF(AND(B9&gt;C53,B9&lt;=C54),C47*C68*D47+(C48-C47)*C68*D48+(C49-C48)*C68*D49+(C50-C49)*C68*D50+(C51-C50)*C68*D51+(C52-C51)*C68*D52+(C51-C52)*C68*D53+(B9-C53)*C68*D54,0))))))))</f>
        <v>2.016</v>
      </c>
      <c r="D9" s="35">
        <f>MROUND(IF(B9&lt;=C47,B9*C68*D47,IF(AND(B9&gt;C47,B9&lt;=C48),(C47-B47)*D47*C68+(B9-C47)*C68*D48,IF(AND(B9&gt;C48,B9&lt;=C49),C47*C68*D47+(C48-C47)*C68*D48+(B9 -C48)*C68*D49,IF(AND(B9&gt;C49,B9&lt;=C50),C47*C68*D47+(C48-C47)*C68*D48+(C49-C48)*C68*D49+(B9 -C49)*C68*D50,IF(AND(B9&gt;C50,B9&lt;=C51),C47*C68*D47+(C48-C47)*C68*D48+(C49-C48)*C68*D49+(C50-C49)*C68*D50+(B9 -C50)*C68*D51,IF(AND(B9&gt;C51,B9&lt;=C52),C47*C68*D47+(C48-C47)*C68*D48+(C49-C48)*C68*D49+(C50-C49)*C68*D50+(C51-C50)*C68*D51+(B9 -C51)*C68*D52,IF(AND(B9&gt;C52,B9&lt;=C53),C47*C68*D47+(C48-C47)*C68*D48+(C49-C48)*C68*D49+(C50-C49)*C68*D50+(C51-C50)*C68*D51+(C52-C51)*C68*D52+(B9-C52)*C68*D53,IF(AND(B9&gt;C53,B9&lt;=C54),C47*C68*D47+(C48-C47)*C68*D48+(C49-C48)*C68*D49+(C50-C49)*C68*D50+(C51-C50)*C68*D51+(C52-C51)*C68*D52+(C51-C52)*C68*D53+(B9-C53)*C68*D54,0)))))))),0.5)</f>
        <v>2</v>
      </c>
      <c r="E9" s="35">
        <f>IF(MROUND(C9-C8,0.5)=0,0.5,MROUND(C9-C8,0.5))</f>
        <v>0.5</v>
      </c>
      <c r="F9" s="36"/>
      <c r="G9" s="35">
        <f>F10</f>
        <v>1</v>
      </c>
      <c r="H9" s="35">
        <f>F11</f>
        <v>1</v>
      </c>
      <c r="I9" s="35">
        <f>F12</f>
        <v>1.5</v>
      </c>
      <c r="J9" s="42">
        <f>F13</f>
        <v>3</v>
      </c>
    </row>
    <row r="10" spans="1:12" ht="16.8" x14ac:dyDescent="0.3">
      <c r="A10" s="10" t="s">
        <v>19</v>
      </c>
      <c r="B10" s="9">
        <v>10</v>
      </c>
      <c r="C10" s="52">
        <f>IF(B10&lt;=C47,B10*C68*D47,IF(AND(B10&gt;C47,B10&lt;=C48),(C47-B47)*D47*C68+(B10-C47)*C68*D48,IF(AND(B10&gt;C48,B10&lt;=C49),C47*C68*D47+(C48-C47)*C68*D48+(B10 -C48)*C68*D49,IF(AND(B10&gt;C49,B10&lt;=C50),C47*C68*D47+(C48-C47)*C68*D48+(C49-C48)*C68*D49+(B10 -C49)*C68*D50,IF(AND(B10&gt;C50,B10&lt;=C51),C47*C68*D47+(C48-C47)*C68*D48+(C49-C48)*C68*D49+(C50-C49)*C68*D50+(B10 -C50)*C68*D51,IF(AND(B10&gt;C51,B10&lt;=C52),C47*C68*D47+(C48-C47)*C68*D48+(C49-C48)*C68*D49+(C50-C49)*C68*D50+(C51-C50)*C68*D51+(B10 -C51)*C68*D52,IF(AND(B10&gt;C52,B10&lt;=C53),C47*C68*D47+(C48-C47)*C68*D48+(C49-C48)*C68*D49+(C50-C49)*C68*D50+(C51-C50)*C68*D51+(C52-C51)*C68*D52+(B10-C52)*C68*D53,IF(AND(B10&gt;C53,B10&lt;=C54),C47*C68*D47+(C48-C47)*C68*D48+(C49-C48)*C68*D49+(C50-C49)*C68*D50+(C51-C50)*C68*D51+(C52-C51)*C68*D52+(C51-C52)*C68*D53+(B10-C53)*C68*D54,0))))))))</f>
        <v>2.8800000000000003</v>
      </c>
      <c r="D10" s="35">
        <f>MROUND(IF(B10&lt;=C47,B10*C68*D47,IF(AND(B10&gt;C47,B10&lt;=C48),(C47-B47)*D47*C68+(B10-C47)*C68*D48,IF(AND(B10&gt;C48,B10&lt;=C49),C47*C68*D47+(C48-C47)*C68*D48+(B10 -C48)*C68*D49,IF(AND(B10&gt;C49,B10&lt;=C50),C47*C68*D47+(C48-C47)*C68*D48+(C49-C48)*C68*D49+(B10 -C49)*C68*D50,IF(AND(B10&gt;C50,B10&lt;=C51),C47*C68*D47+(C48-C47)*C68*D48+(C49-C48)*C68*D49+(C50-C49)*C68*D50+(B10 -C50)*C68*D51,IF(AND(B10&gt;C51,B10&lt;=C52),C47*C68*D47+(C48-C47)*C68*D48+(C49-C48)*C68*D49+(C50-C49)*C68*D50+(C51-C50)*C68*D51+(B10 -C51)*C68*D52,IF(AND(B10&gt;C52,B10&lt;=C53),C47*C68*D47+(C48-C47)*C68*D48+(C49-C48)*C68*D49+(C50-C49)*C68*D50+(C51-C50)*C68*D51+(C52-C51)*C68*D52+(B10-C52)*C68*D53,IF(AND(B10&gt;C53,B10&lt;=C54),C47*C68*D47+(C48-C47)*C68*D48+(C49-C48)*C68*D49+(C50-C49)*C68*D50+(C51-C50)*C68*D51+(C52-C51)*C68*D52+(C51-C52)*C68*D53+(B10-C53)*C68*D54,0)))))))),0.5)</f>
        <v>3</v>
      </c>
      <c r="E10" s="35">
        <f>MROUND(C10-C8,0.5)</f>
        <v>1</v>
      </c>
      <c r="F10" s="35">
        <f>IF(MROUND(C10-C9,0.5)=0,0.5,MROUND(C10-C9,0.5))</f>
        <v>1</v>
      </c>
      <c r="G10" s="37"/>
      <c r="H10" s="38">
        <f>G11</f>
        <v>0.5</v>
      </c>
      <c r="I10" s="35">
        <f>G12</f>
        <v>1</v>
      </c>
      <c r="J10" s="42">
        <f>G13</f>
        <v>2</v>
      </c>
    </row>
    <row r="11" spans="1:12" ht="16.8" x14ac:dyDescent="0.3">
      <c r="A11" s="10" t="s">
        <v>20</v>
      </c>
      <c r="B11" s="9">
        <v>11</v>
      </c>
      <c r="C11" s="52">
        <f>IF(B11&lt;=C47,B11*C68*D47,IF(AND(B11&gt;C47,B11&lt;=C48),(C47-B47)*D47*C68+(B11-C47)*C68*D48,IF(AND(B11&gt;C48,B11&lt;=C49),C47*C68*D47+(C48-C47)*C68*D48+(B11 -C48)*C68*D49,IF(AND(B11&gt;C49,B11&lt;=C50),C47*C68*D47+(C48-C47)*C68*D48+(C49-C48)*C68*D49+(B11 -C49)*C68*D50,IF(AND(B11&gt;C50,B11&lt;=C51),C47*C68*D47+(C48-C47)*C68*D48+(C49-C48)*C68*D49+(C50-C49)*C68*D50+(B11 -C50)*C68*D51,IF(AND(B11&gt;C51,B11&lt;=C52),C47*C68*D47+(C48-C47)*C68*D48+(C49-C48)*C68*D49+(C50-C49)*C68*D50+(C51-C50)*C68*D51+(B11 -C51)*C68*D52,IF(AND(B11&gt;C52,B11&lt;=C53),C47*C68*D47+(C48-C47)*C68*D48+(C49-C48)*C68*D49+(C50-C49)*C68*D50+(C51-C50)*C68*D51+(C52-C51)*C68*D52+(B11-C52)*C68*D53,IF(AND(B11&gt;C53,B11&lt;=C54),C47*C68*D47+(C48-C47)*C68*D48+(C49-C48)*C68*D49+(C50-C49)*C68*D50+(C51-C50)*C68*D51+(C52-C51)*C68*D52+(C51-C52)*C68*D53+(B11-C53)*C68*D54,0))))))))</f>
        <v>3.0720000000000005</v>
      </c>
      <c r="D11" s="35">
        <f>MROUND(IF(B11&lt;=C47,B11*C68*D47,IF(AND(B11&gt;C47,B11&lt;=C48),(C47-B47)*D47*C68+(B11-C47)*C68*D48,IF(AND(B11&gt;C48,B11&lt;=C49),C47*C68*D47+(C48-C47)*C68*D48+(B11 -C48)*C68*D49,IF(AND(B11&gt;C49,B11&lt;=C50),C47*C68*D47+(C48-C47)*C68*D48+(C49-C48)*C68*D49+(B11 -C49)*C68*D50,IF(AND(B11&gt;C50,B11&lt;=C51),C47*C68*D47+(C48-C47)*C68*D48+(C49-C48)*C68*D49+(C50-C49)*C68*D50+(B11 -C50)*C68*D51,IF(AND(B11&gt;C51,B11&lt;=C52),C47*C68*D47+(C48-C47)*C68*D48+(C49-C48)*C68*D49+(C50-C49)*C68*D50+(C51-C50)*C68*D51+(B11 -C51)*C68*D52,IF(AND(B11&gt;C52,B11&lt;=C53),C47*C68*D47+(C48-C47)*C68*D48+(C49-C48)*C68*D49+(C50-C49)*C68*D50+(C51-C50)*C68*D51+(C52-C51)*C68*D52+(B11-C52)*C68*D53,IF(AND(B11&gt;C53,B11&lt;=C54),C47*C68*D47+(C48-C47)*C68*D48+(C49-C48)*C68*D49+(C50-C49)*C68*D50+(C51-C50)*C68*D51+(C52-C51)*C68*D52+(C51-C52)*C68*D53+(B11-C53)*C68*D54,0)))))))),0.5)</f>
        <v>3</v>
      </c>
      <c r="E11" s="35">
        <f>MROUND(C11-C8,0.5)</f>
        <v>1.5</v>
      </c>
      <c r="F11" s="35">
        <f>MROUND(C11-C9,0.5)</f>
        <v>1</v>
      </c>
      <c r="G11" s="38">
        <f>IF(MROUND(C11-C10,0.5)=0,0.5,MROUND(C11-C10,0.5))</f>
        <v>0.5</v>
      </c>
      <c r="H11" s="37"/>
      <c r="I11" s="35">
        <f>H12</f>
        <v>0.5</v>
      </c>
      <c r="J11" s="42">
        <f>H13</f>
        <v>1.5</v>
      </c>
    </row>
    <row r="12" spans="1:12" ht="16.8" x14ac:dyDescent="0.3">
      <c r="A12" s="14" t="s">
        <v>21</v>
      </c>
      <c r="B12" s="15">
        <v>14</v>
      </c>
      <c r="C12" s="52">
        <f>IF(B12&lt;=C47,B12*C68*D47,IF(AND(B12&gt;C47,B12&lt;=C48),(C47-B47)*D47*C68+(B12-C47)*C68*D48,IF(AND(B12&gt;C48,B12&lt;=C49),C47*C68*D47+(C48-C47)*C68*D48+(B12 -C48)*C68*D49,IF(AND(B12&gt;C49,B12&lt;=C50),C47*C68*D47+(C48-C47)*C68*D48+(C49-C48)*C68*D49+(B12 -C49)*C68*D50,IF(AND(B12&gt;C50,B12&lt;=C51),C47*C68*D47+(C48-C47)*C68*D48+(C49-C48)*C68*D49+(C50-C49)*C68*D50+(B12 -C50)*C68*D51,IF(AND(B12&gt;C51,B12&lt;=C52),C47*C68*D47+(C48-C47)*C68*D48+(C49-C48)*C68*D49+(C50-C49)*C68*D50+(C51-C50)*C68*D51+(B12 -C51)*C68*D52,IF(AND(B12&gt;C52,B12&lt;=C53),C47*C68*D47+(C48-C47)*C68*D48+(C49-C48)*C68*D49+(C50-C49)*C68*D50+(C51-C50)*C68*D51+(C52-C51)*C68*D52+(B12-C52)*C68*D53,IF(AND(B12&gt;C53,B12&lt;=C54),C47*C68*D47+(C48-C47)*C68*D48+(C49-C48)*C68*D49+(C50-C49)*C68*D50+(C51-C50)*C68*D51+(C52-C51)*C68*D52+(C51-C52)*C68*D53+(B12-C53)*C68*D54,0))))))))</f>
        <v>3.6480000000000006</v>
      </c>
      <c r="D12" s="35">
        <f>MROUND(IF(B12&lt;=C47,B12*C68*D47,IF(AND(B12&gt;C47,B12&lt;=C48),(C47-B47)*D47*C68+(B12-C47)*C68*D48,IF(AND(B12&gt;C48,B12&lt;=C49),C47*C68*D47+(C48-C47)*C68*D48+(B12 -C48)*C68*D49,IF(AND(B12&gt;C49,B12&lt;=C50),C47*C68*D47+(C48-C47)*C68*D48+(C49-C48)*C68*D49+(B12 -C49)*C68*D50,IF(AND(B12&gt;C50,B12&lt;=C51),C47*C68*D47+(C48-C47)*C68*D48+(C49-C48)*C68*D49+(C50-C49)*C68*D50+(B12 -C50)*C68*D51,IF(AND(B12&gt;C51,B12&lt;=C52),C47*C68*D47+(C48-C47)*C68*D48+(C49-C48)*C68*D49+(C50-C49)*C68*D50+(C51-C50)*C68*D51+(B12 -C51)*C68*D52,IF(AND(B12&gt;C52,B12&lt;=C53),C47*C68*D47+(C48-C47)*C68*D48+(C49-C48)*C68*D49+(C50-C49)*C68*D50+(C51-C50)*C68*D51+(C52-C51)*C68*D52+(B12-C52)*C68*D53,IF(AND(B12&gt;C53,B12&lt;=C54),C47*C68*D47+(C48-C47)*C68*D48+(C49-C48)*C68*D49+(C50-C49)*C68*D50+(C51-C50)*C68*D51+(C52-C51)*C68*D52+(C51-C52)*C68*D53+(B12-C53)*C68*D54,0)))))))),0.5)</f>
        <v>3.5</v>
      </c>
      <c r="E12" s="35">
        <f>MROUND(C12-C8,0.5)</f>
        <v>2</v>
      </c>
      <c r="F12" s="35">
        <f>MROUND(C12-C9,0.5)</f>
        <v>1.5</v>
      </c>
      <c r="G12" s="35">
        <f>MROUND(C12-C10,0.5)</f>
        <v>1</v>
      </c>
      <c r="H12" s="35">
        <f>IF(MROUND(C12-C11,0.5)=0,0.5,MROUND(C12-C11,0.5))</f>
        <v>0.5</v>
      </c>
      <c r="I12" s="36"/>
      <c r="J12" s="42">
        <f>I13</f>
        <v>1</v>
      </c>
    </row>
    <row r="13" spans="1:12" ht="17.399999999999999" thickBot="1" x14ac:dyDescent="0.45">
      <c r="A13" s="20" t="s">
        <v>22</v>
      </c>
      <c r="B13" s="17">
        <v>20</v>
      </c>
      <c r="C13" s="53">
        <f>IF(B13&lt;=C47,B13*C68*D47,IF(AND(B13&gt;C47,B13&lt;=C48),(C47-B47)*D47*C68+(B13-C47)*C68*D48,IF(AND(B13&gt;C48,B13&lt;=C49),C47*C68*D47+(C48-C47)*C68*D48+(B13 -C48)*C68*D49,IF(AND(B13&gt;C49,B13&lt;=C50),C47*C68*D47+(C48-C47)*C68*D48+(C49-C48)*C68*D49+(B13 -C49)*C68*D50,IF(AND(B13&gt;C50,B13&lt;=C51),C47*C68*D47+(C48-C47)*C68*D48+(C49-C48)*C68*D49+(C50-C49)*C68*D50+(B13 -C50)*C68*D51,IF(AND(B13&gt;C51,B13&lt;=C52),C47*C68*D47+(C48-C47)*C68*D48+(C49-C48)*C68*D49+(C50-C49)*C68*D50+(C51-C50)*C68*D51+(B13 -C51)*C68*D52,IF(AND(B13&gt;C52,B13&lt;=C53),C47*C68*D47+(C48-C47)*C68*D48+(C49-C48)*C68*D49+(C50-C49)*C68*D50+(C51-C50)*C68*D51+(C52-C51)*C68*D52+(B13-C52)*C68*D53,IF(AND(B13&gt;C53,B13&lt;=C54),C47*C68*D47+(C48-C47)*C68*D48+(C49-C48)*C68*D49+(C50-C49)*C68*D50+(C51-C50)*C68*D51+(C52-C51)*C68*D52+(C51-C52)*C68*D53+(B13-C53)*C68*D54,0))))))))</f>
        <v>4.8000000000000007</v>
      </c>
      <c r="D13" s="43">
        <f>MROUND(IF(B13&lt;=C47,B13*C68*D47,IF(AND(B13&gt;C47,B13&lt;=C48),(C47-B47)*D47*C68+(B13-C47)*C68*D48,IF(AND(B13&gt;C48,B13&lt;=C49),C47*C68*D47+(C48-C47)*C68*D48+(B13 -C48)*C68*D49,IF(AND(B13&gt;C49,B13&lt;=C50),C47*C68*D47+(C48-C47)*C68*D48+(C49-C48)*C68*D49+(B13 -C49)*C68*D50,IF(AND(B13&gt;C50,B13&lt;=C51),C47*C68*D47+(C48-C47)*C68*D48+(C49-C48)*C68*D49+(C50-C49)*C68*D50+(B13 -C50)*C68*D51,IF(AND(B13&gt;C51,B13&lt;=C52),C47*C68*D47+(C48-C47)*C68*D48+(C49-C48)*C68*D49+(C50-C49)*C68*D50+(C51-C50)*C68*D51+(B13 -C51)*C68*D52,IF(AND(B13&gt;C52,B13&lt;=C53),C47*C68*D47+(C48-C47)*C68*D48+(C49-C48)*C68*D49+(C50-C49)*C68*D50+(C51-C50)*C68*D51+(C52-C51)*C68*D52+(B13-C52)*C68*D53,IF(AND(B13&gt;C53,B13&lt;=C54),C47*C68*D47+(C48-C47)*C68*D48+(C49-C48)*C68*D49+(C50-C49)*C68*D50+(C51-C50)*C68*D51+(C52-C51)*C68*D52+(C51-C52)*C68*D53+(B13-C53)*C68*D54,0)))))))),0.5)</f>
        <v>5</v>
      </c>
      <c r="E13" s="43">
        <f>MROUND(C13-C8,0.5)</f>
        <v>3</v>
      </c>
      <c r="F13" s="43">
        <f>MROUND(C13-C9,0.5)</f>
        <v>3</v>
      </c>
      <c r="G13" s="44">
        <f>MROUND(C13-C10,0.5)</f>
        <v>2</v>
      </c>
      <c r="H13" s="44">
        <f>MROUND(C13-C11,0.5)</f>
        <v>1.5</v>
      </c>
      <c r="I13" s="43">
        <f>IF(MROUND(C13-C12,0.5)=0,0.5,MROUND(C13-C12,0.5))</f>
        <v>1</v>
      </c>
      <c r="J13" s="45"/>
    </row>
    <row r="14" spans="1:12" ht="17.399999999999999" thickBot="1" x14ac:dyDescent="0.35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2" ht="16.8" hidden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2" ht="2.25" hidden="1" customHeight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16.8" hidden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16.8" hidden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t="16.8" hidden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t="3.75" hidden="1" customHeight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t="16.8" hidden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16.8" hidden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6.8" hidden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</row>
    <row r="24" spans="1:10" ht="16.8" hidden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</row>
    <row r="26" spans="1:10" ht="16.8" hidden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0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ht="16.8" hidden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</row>
    <row r="30" spans="1:10" ht="16.8" hidden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</row>
    <row r="31" spans="1:10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t="16.8" hidden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10" ht="16.8" hidden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t="16.8" hidden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48" customHeight="1" thickBot="1" x14ac:dyDescent="0.35">
      <c r="A46" s="25" t="s">
        <v>9</v>
      </c>
      <c r="B46" s="25" t="s">
        <v>10</v>
      </c>
      <c r="C46" s="25" t="s">
        <v>3</v>
      </c>
      <c r="D46" s="25" t="s">
        <v>4</v>
      </c>
      <c r="E46" s="6" t="s">
        <v>5</v>
      </c>
      <c r="F46" s="2"/>
      <c r="G46" s="2"/>
      <c r="H46" s="2"/>
      <c r="I46" s="2"/>
      <c r="J46" s="2"/>
    </row>
    <row r="47" spans="1:10" ht="17.399999999999999" thickBot="1" x14ac:dyDescent="0.35">
      <c r="A47" s="26">
        <v>1</v>
      </c>
      <c r="B47" s="24">
        <v>0</v>
      </c>
      <c r="C47" s="24">
        <v>10</v>
      </c>
      <c r="D47" s="24">
        <v>1.2</v>
      </c>
      <c r="E47" s="24">
        <v>0.28999999999999998</v>
      </c>
      <c r="F47" s="2"/>
      <c r="G47" s="2"/>
      <c r="H47" s="2"/>
      <c r="I47" s="2"/>
      <c r="J47" s="2"/>
    </row>
    <row r="48" spans="1:10" ht="17.399999999999999" thickBot="1" x14ac:dyDescent="0.35">
      <c r="A48" s="4">
        <v>2</v>
      </c>
      <c r="B48" s="5">
        <v>10.01</v>
      </c>
      <c r="C48" s="5">
        <v>20</v>
      </c>
      <c r="D48" s="5">
        <v>0.8</v>
      </c>
      <c r="E48" s="5">
        <v>0.19</v>
      </c>
      <c r="F48" s="2"/>
      <c r="G48" s="2"/>
      <c r="H48" s="2"/>
      <c r="I48" s="2"/>
      <c r="J48" s="2"/>
    </row>
    <row r="49" spans="1:10" ht="14.25" customHeight="1" x14ac:dyDescent="0.3">
      <c r="A49" s="2"/>
      <c r="B49" s="2"/>
      <c r="C49" s="2"/>
      <c r="D49" s="2"/>
    </row>
    <row r="50" spans="1:10" hidden="1" x14ac:dyDescent="0.3">
      <c r="A50" s="2"/>
      <c r="B50" s="2"/>
      <c r="C50" s="2"/>
      <c r="D50" s="2"/>
    </row>
    <row r="51" spans="1:10" ht="2.25" hidden="1" customHeight="1" x14ac:dyDescent="0.3">
      <c r="A51" s="2"/>
      <c r="B51" s="2"/>
      <c r="C51" s="2"/>
      <c r="D51" s="2"/>
    </row>
    <row r="52" spans="1:10" hidden="1" x14ac:dyDescent="0.3">
      <c r="A52" s="2"/>
      <c r="B52" s="2"/>
      <c r="C52" s="2"/>
      <c r="D52" s="2"/>
    </row>
    <row r="53" spans="1:10" ht="16.8" hidden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</row>
    <row r="54" spans="1:10" ht="16.8" hidden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</row>
    <row r="56" spans="1:1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8" x14ac:dyDescent="0.4">
      <c r="A66" s="16" t="s">
        <v>16</v>
      </c>
      <c r="B66" s="2"/>
      <c r="C66" s="54">
        <v>0.2</v>
      </c>
      <c r="D66" s="7" t="s">
        <v>6</v>
      </c>
      <c r="E66" s="2"/>
      <c r="F66" s="2"/>
      <c r="G66" s="2"/>
      <c r="H66" s="2"/>
      <c r="I66" s="2"/>
      <c r="J66" s="2"/>
    </row>
    <row r="67" spans="1:10" ht="16.8" x14ac:dyDescent="0.4">
      <c r="A67" s="3" t="s">
        <v>7</v>
      </c>
      <c r="B67" s="2"/>
      <c r="C67" s="8">
        <f>ROUND(C66*0.19,2)</f>
        <v>0.04</v>
      </c>
      <c r="D67" s="7" t="s">
        <v>6</v>
      </c>
      <c r="E67" s="2"/>
      <c r="F67" s="2"/>
      <c r="G67" s="2"/>
      <c r="H67" s="2"/>
      <c r="I67" s="2"/>
      <c r="J67" s="2"/>
    </row>
    <row r="68" spans="1:10" ht="16.8" x14ac:dyDescent="0.4">
      <c r="A68" s="3" t="s">
        <v>8</v>
      </c>
      <c r="B68" s="2"/>
      <c r="C68" s="8">
        <f>C66+C67</f>
        <v>0.24000000000000002</v>
      </c>
      <c r="D68" s="7" t="s">
        <v>6</v>
      </c>
      <c r="E68" s="2"/>
      <c r="F68" s="2"/>
      <c r="G68" s="2"/>
      <c r="H68" s="2"/>
      <c r="I68" s="2"/>
      <c r="J68" s="2"/>
    </row>
    <row r="69" spans="1:10" x14ac:dyDescent="0.3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2"/>
      <c r="D70" s="55">
        <v>14</v>
      </c>
      <c r="E70" s="2"/>
      <c r="F70" s="2"/>
      <c r="G70" s="2"/>
      <c r="H70" s="2"/>
      <c r="I70" s="2"/>
      <c r="J70" s="2"/>
    </row>
  </sheetData>
  <mergeCells count="2">
    <mergeCell ref="A5:J5"/>
    <mergeCell ref="A1:J1"/>
  </mergeCells>
  <pageMargins left="0.9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F064-6F16-46CD-906B-F519F778CDFD}">
  <dimension ref="A1:K73"/>
  <sheetViews>
    <sheetView zoomScale="98" zoomScaleNormal="98" workbookViewId="0">
      <selection activeCell="P46" sqref="P46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3.109375" customWidth="1"/>
    <col min="4" max="4" width="11" customWidth="1"/>
    <col min="5" max="5" width="8.33203125" customWidth="1"/>
    <col min="6" max="6" width="7.44140625" customWidth="1"/>
    <col min="7" max="7" width="8.5546875" customWidth="1"/>
    <col min="9" max="10" width="9" customWidth="1"/>
    <col min="11" max="11" width="7.6640625" customWidth="1"/>
  </cols>
  <sheetData>
    <row r="1" spans="1:11" ht="16.8" x14ac:dyDescent="0.3">
      <c r="A1" s="60" t="s">
        <v>23</v>
      </c>
      <c r="B1" s="59"/>
      <c r="C1" s="59"/>
      <c r="D1" s="59"/>
      <c r="E1" s="59"/>
      <c r="F1" s="59"/>
      <c r="G1" s="59"/>
      <c r="H1" s="59"/>
      <c r="I1" s="59"/>
      <c r="J1" s="13"/>
    </row>
    <row r="2" spans="1:11" ht="16.8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1" ht="16.8" x14ac:dyDescent="0.3">
      <c r="A3" s="16" t="s">
        <v>24</v>
      </c>
      <c r="B3" s="2"/>
      <c r="C3" s="2"/>
      <c r="D3" s="2"/>
      <c r="E3" s="2"/>
      <c r="F3" s="2"/>
      <c r="G3" s="2"/>
      <c r="H3" s="2"/>
      <c r="I3" s="2"/>
      <c r="J3" s="2"/>
    </row>
    <row r="4" spans="1:11" ht="17.399999999999999" thickBot="1" x14ac:dyDescent="0.35">
      <c r="A4" s="16" t="s">
        <v>11</v>
      </c>
      <c r="B4" s="2"/>
      <c r="C4" s="2"/>
      <c r="D4" s="2"/>
      <c r="E4" s="2"/>
      <c r="F4" s="2"/>
      <c r="G4" s="2"/>
      <c r="H4" s="2"/>
      <c r="I4" s="2"/>
      <c r="J4" s="2"/>
    </row>
    <row r="5" spans="1:11" ht="17.399999999999999" thickBot="1" x14ac:dyDescent="0.35">
      <c r="A5" s="56" t="s">
        <v>0</v>
      </c>
      <c r="B5" s="57"/>
      <c r="C5" s="57"/>
      <c r="D5" s="57"/>
      <c r="E5" s="57"/>
      <c r="F5" s="57"/>
      <c r="G5" s="57"/>
      <c r="H5" s="57"/>
      <c r="I5" s="57"/>
      <c r="J5" s="58"/>
      <c r="K5" s="8"/>
    </row>
    <row r="6" spans="1:11" ht="73.2" thickBot="1" x14ac:dyDescent="0.35">
      <c r="A6" s="29" t="s">
        <v>2</v>
      </c>
      <c r="B6" s="30" t="s">
        <v>1</v>
      </c>
      <c r="C6" s="30" t="s">
        <v>37</v>
      </c>
      <c r="D6" s="30" t="s">
        <v>12</v>
      </c>
      <c r="E6" s="31" t="s">
        <v>17</v>
      </c>
      <c r="F6" s="31" t="s">
        <v>18</v>
      </c>
      <c r="G6" s="31" t="s">
        <v>25</v>
      </c>
      <c r="H6" s="32" t="s">
        <v>26</v>
      </c>
      <c r="I6" s="33" t="s">
        <v>28</v>
      </c>
      <c r="J6" s="34" t="s">
        <v>27</v>
      </c>
    </row>
    <row r="7" spans="1:11" ht="16.8" x14ac:dyDescent="0.3">
      <c r="A7" s="27" t="s">
        <v>13</v>
      </c>
      <c r="B7" s="28">
        <v>0</v>
      </c>
      <c r="C7" s="51"/>
      <c r="D7" s="39"/>
      <c r="E7" s="40">
        <f>D8</f>
        <v>1.5</v>
      </c>
      <c r="F7" s="40">
        <f>D9</f>
        <v>2</v>
      </c>
      <c r="G7" s="40">
        <f>D10</f>
        <v>3.5</v>
      </c>
      <c r="H7" s="40">
        <f>D11</f>
        <v>5.5</v>
      </c>
      <c r="I7" s="40">
        <f>D12</f>
        <v>6</v>
      </c>
      <c r="J7" s="41">
        <f>D13</f>
        <v>7</v>
      </c>
    </row>
    <row r="8" spans="1:11" ht="16.8" x14ac:dyDescent="0.3">
      <c r="A8" s="18" t="s">
        <v>17</v>
      </c>
      <c r="B8" s="19">
        <v>6</v>
      </c>
      <c r="C8" s="52">
        <f>IF(B8&lt;=C47,B8*C69*D47,IF(AND(B8&gt;C47,B8&lt;=C48),(C47-B47)*D47*C69+(B8-C47)*C69*D48,IF(AND(B8&gt;C48,B8&lt;=C49),C47*C69*D47+(C48-C47)*C69*D48+(B8 -C48)*C69*D49,IF(AND(B8&gt;C49,B8&lt;=C50),C47*C69*D47+(C48-C47)*C69*D48+(C49-C48)*C69*D49+(B8 -C49)*C69*D50,IF(AND(B8&gt;C50,B8&lt;=C51),C47*C69*D47+(C48-C47)*C69*D48+(C49-C48)*C69*D49+(C50-C49)*C69*D50+(B8 -C50)*C69*D51,IF(AND(B8&gt;C51,B8&lt;=C52),C47*C69*D47+(C48-C47)*C69*D48+(C49-C48)*C69*D49+(C50-C49)*C69*D50+(C51-C50)*C69*D51+(B8 -C51)*C69*D52,IF(AND(B8&gt;C52,B8&lt;=C53),C47*C69*D47+(C48-C47)*C69*D48+(C49-C48)*C69*D49+(C50-C49)*C69*D50+(C51-C50)*C69*D51+(C52-C51)*C69*D52+(B8-C52)*C69*D53,IF(AND(B8&gt;C53,B8&lt;=C54),C47*C69*D47+(C48-C47)*C69*D48+(C49-C48)*C69*D49+(C50-C49)*C69*D50+(C51-C50)*C69*D51+(C52-C51)*C69*D52+(C51-C52)*C69*D53+(B8-C53)*C69*D54,0))))))))</f>
        <v>1.7280000000000002</v>
      </c>
      <c r="D8" s="35">
        <f>MROUND(IF(B8&lt;=C47,B8*C69*D47,IF(AND(B8&gt;C47,B8&lt;=C48),(C47-B47)*D47*C69+(B8-C47)*C69*D48,IF(AND(B8&gt;C48,B8&lt;=C49),C47*C69*D47+(C48-C47)*C69*D48+(B8 -C48)*C69*D49,IF(AND(B8&gt;C49,B8&lt;=C50),C47*C69*D47+(C48-C47)*C69*D48+(C49-C48)*C69*D49+(B8 -C49)*C69*D50,IF(AND(B8&gt;C50,B8&lt;=C51),C47*C69*D47+(C48-C47)*C69*D48+(C49-C48)*C69*D49+(C50-C49)*C69*D50+(B8 -C50)*C69*D51,IF(AND(B8&gt;C51,B8&lt;=C52),C47*C69*D47+(C48-C47)*C69*D48+(C49-C48)*C69*D49+(C50-C49)*C69*D50+(C51-C50)*C69*D51+(B8 -C51)*C69*D52,IF(AND(B8&gt;C52,B8&lt;=C53),C47*C69*D47+(C48-C47)*C69*D48+(C49-C48)*C69*D49+(C50-C49)*C69*D50+(C51-C50)*C69*D51+(C52-C51)*C69*D52+(B8-C52)*C69*D53,IF(AND(B8&gt;C53,B8&lt;=C54),C47*C69*D47+(C48-C47)*C69*D48+(C49-C48)*C69*D49+(C50-C49)*C69*D50+(C51-C50)*C69*D51+(C52-C51)*C69*D52+(C51-C52)*C69*D53+(B8-C53)*C69*D54,0)))))))),0.5)</f>
        <v>1.5</v>
      </c>
      <c r="E8" s="36"/>
      <c r="F8" s="35">
        <f>E9</f>
        <v>0.5</v>
      </c>
      <c r="G8" s="35">
        <f>E10</f>
        <v>2</v>
      </c>
      <c r="H8" s="35">
        <f>E11</f>
        <v>3.5</v>
      </c>
      <c r="I8" s="35">
        <f>E12</f>
        <v>4.5</v>
      </c>
      <c r="J8" s="42">
        <f>E13</f>
        <v>5.5</v>
      </c>
    </row>
    <row r="9" spans="1:11" ht="16.8" x14ac:dyDescent="0.3">
      <c r="A9" s="10" t="s">
        <v>18</v>
      </c>
      <c r="B9" s="9">
        <v>7</v>
      </c>
      <c r="C9" s="52">
        <f>IF(B9&lt;=C47,B9*C69*D47,IF(AND(B9&gt;C47,B9&lt;=C48),(C47-B47)*D47*C69+(B9-C47)*C69*D48,IF(AND(B9&gt;C48,B9&lt;=C49),C47*C69*D47+(C48-C47)*C69*D48+(B9 -C48)*C69*D49,IF(AND(B9&gt;C49,B9&lt;=C50),C47*C69*D47+(C48-C47)*C69*D48+(C49-C48)*C69*D49+(B9 -C49)*C69*D50,IF(AND(B9&gt;C50,B9&lt;=C51),C47*C69*D47+(C48-C47)*C69*D48+(C49-C48)*C69*D49+(C50-C49)*C69*D50+(B9 -C50)*C69*D51,IF(AND(B9&gt;C51,B9&lt;=C52),C47*C69*D47+(C48-C47)*C69*D48+(C49-C48)*C69*D49+(C50-C49)*C69*D50+(C51-C50)*C69*D51+(B9 -C51)*C69*D52,IF(AND(B9&gt;C52,B9&lt;=C53),C47*C69*D47+(C48-C47)*C69*D48+(C49-C48)*C69*D49+(C50-C49)*C69*D50+(C51-C50)*C69*D51+(C52-C51)*C69*D52+(B9-C52)*C69*D53,IF(AND(B9&gt;C53,B9&lt;=C54),C47*C69*D47+(C48-C47)*C69*D48+(C49-C48)*C69*D49+(C50-C49)*C69*D50+(C51-C50)*C69*D51+(C52-C51)*C69*D52+(C51-C52)*C69*D53+(B9-C53)*C69*D54,0))))))))</f>
        <v>2.016</v>
      </c>
      <c r="D9" s="35">
        <f>MROUND(IF(B9&lt;=C47,B9*C69*D47,IF(AND(B9&gt;C47,B9&lt;=C48),(C47-B47)*D47*C69+(B9-C47)*C69*D48,IF(AND(B9&gt;C48,B9&lt;=C49),C47*C69*D47+(C48-C47)*C69*D48+(B9 -C48)*C69*D49,IF(AND(B9&gt;C49,B9&lt;=C50),C47*C69*D47+(C48-C47)*C69*D48+(C49-C48)*C69*D49+(B9 -C49)*C69*D50,IF(AND(B9&gt;C50,B9&lt;=C51),C47*C69*D47+(C48-C47)*C69*D48+(C49-C48)*C69*D49+(C50-C49)*C69*D50+(B9 -C50)*C69*D51,IF(AND(B9&gt;C51,B9&lt;=C52),C47*C69*D47+(C48-C47)*C69*D48+(C49-C48)*C69*D49+(C50-C49)*C69*D50+(C51-C50)*C69*D51+(B9 -C51)*C69*D52,IF(AND(B9&gt;C52,B9&lt;=C53),C47*C69*D47+(C48-C47)*C69*D48+(C49-C48)*C69*D49+(C50-C49)*C69*D50+(C51-C50)*C69*D51+(C52-C51)*C69*D52+(B9-C52)*C69*D53,IF(AND(B9&gt;C53,B9&lt;=C54),C47*C69*D47+(C48-C47)*C69*D48+(C49-C48)*C69*D49+(C50-C49)*C69*D50+(C51-C50)*C69*D51+(C52-C51)*C69*D52+(C51-C52)*C69*D53+(B9-C53)*C69*D54,0)))))))),0.5)</f>
        <v>2</v>
      </c>
      <c r="E9" s="35">
        <f>IF(MROUND(C9-C8,0.5)=0,0.5,MROUND(C9-C8,0.5))</f>
        <v>0.5</v>
      </c>
      <c r="F9" s="36"/>
      <c r="G9" s="35">
        <f>F10</f>
        <v>1.5</v>
      </c>
      <c r="H9" s="35">
        <f>F11</f>
        <v>3.5</v>
      </c>
      <c r="I9" s="35">
        <f>F12</f>
        <v>4</v>
      </c>
      <c r="J9" s="42">
        <f>F13</f>
        <v>5</v>
      </c>
    </row>
    <row r="10" spans="1:11" ht="16.8" x14ac:dyDescent="0.3">
      <c r="A10" s="21" t="s">
        <v>25</v>
      </c>
      <c r="B10" s="9">
        <v>13</v>
      </c>
      <c r="C10" s="52">
        <f>IF(B10&lt;=C47,B10*C69*D47,IF(AND(B10&gt;C47,B10&lt;=C48),(C47-B47)*D47*C69+(B10-C47)*C69*D48,IF(AND(B10&gt;C48,B10&lt;=C49),C47*C69*D47+(C48-C47)*C69*D48+(B10 -C48)*C69*D49,IF(AND(B10&gt;C49,B10&lt;=C50),C47*C69*D47+(C48-C47)*C69*D48+(C49-C48)*C69*D49+(B10 -C49)*C69*D50,IF(AND(B10&gt;C50,B10&lt;=C51),C47*C69*D47+(C48-C47)*C69*D48+(C49-C48)*C69*D49+(C50-C49)*C69*D50+(B10 -C50)*C69*D51,IF(AND(B10&gt;C51,B10&lt;=C52),C47*C69*D47+(C48-C47)*C69*D48+(C49-C48)*C69*D49+(C50-C49)*C69*D50+(C51-C50)*C69*D51+(B10 -C51)*C69*D52,IF(AND(B10&gt;C52,B10&lt;=C53),C47*C69*D47+(C48-C47)*C69*D48+(C49-C48)*C69*D49+(C50-C49)*C69*D50+(C51-C50)*C69*D51+(C52-C51)*C69*D52+(B10-C52)*C69*D53,IF(AND(B10&gt;C53,B10&lt;=C54),C47*C69*D47+(C48-C47)*C69*D48+(C49-C48)*C69*D49+(C50-C49)*C69*D50+(C51-C50)*C69*D51+(C52-C51)*C69*D52+(C51-C52)*C69*D53+(B10-C53)*C69*D54,0))))))))</f>
        <v>3.7439999999999998</v>
      </c>
      <c r="D10" s="35">
        <f>MROUND(IF(B10&lt;=C47,B10*C69*D47,IF(AND(B10&gt;C47,B10&lt;=C48),(C47-B47)*D47*C69+(B10-C47)*C69*D48,IF(AND(B10&gt;C48,B10&lt;=C49),C47*C69*D47+(C48-C47)*C69*D48+(B10 -C48)*C69*D49,IF(AND(B10&gt;C49,B10&lt;=C50),C47*C69*D47+(C48-C47)*C69*D48+(C49-C48)*C69*D49+(B10 -C49)*C69*D50,IF(AND(B10&gt;C50,B10&lt;=C51),C47*C69*D47+(C48-C47)*C69*D48+(C49-C48)*C69*D49+(C50-C49)*C69*D50+(B10 -C50)*C69*D51,IF(AND(B10&gt;C51,B10&lt;=C52),C47*C69*D47+(C48-C47)*C69*D48+(C49-C48)*C69*D49+(C50-C49)*C69*D50+(C51-C50)*C69*D51+(B10 -C51)*C69*D52,IF(AND(B10&gt;C52,B10&lt;=C53),C47*C69*D47+(C48-C47)*C69*D48+(C49-C48)*C69*D49+(C50-C49)*C69*D50+(C51-C50)*C69*D51+(C52-C51)*C69*D52+(B10-C52)*C69*D53,IF(AND(B10&gt;C53,B10&lt;=C54),C47*C69*D47+(C48-C47)*C69*D48+(C49-C48)*C69*D49+(C50-C49)*C69*D50+(C51-C50)*C69*D51+(C52-C51)*C69*D52+(C51-C52)*C69*D53+(B10-C53)*C69*D54,0)))))))),0.5)</f>
        <v>3.5</v>
      </c>
      <c r="E10" s="35">
        <f>MROUND(C10-C8,0.5)</f>
        <v>2</v>
      </c>
      <c r="F10" s="35">
        <f>IF(MROUND(C10-C9,0.5)=0,0.5,MROUND(C10-C9,0.5))</f>
        <v>1.5</v>
      </c>
      <c r="G10" s="37"/>
      <c r="H10" s="38">
        <f>G11</f>
        <v>1.5</v>
      </c>
      <c r="I10" s="35">
        <f>G12</f>
        <v>2.5</v>
      </c>
      <c r="J10" s="42">
        <f>G13</f>
        <v>3.5</v>
      </c>
    </row>
    <row r="11" spans="1:11" ht="16.8" x14ac:dyDescent="0.3">
      <c r="A11" s="21" t="s">
        <v>26</v>
      </c>
      <c r="B11" s="9">
        <v>21</v>
      </c>
      <c r="C11" s="52">
        <f>IF(B11&lt;=C47,B11*C69*D47,IF(AND(B11&gt;C47,B11&lt;=C48),(C47-B47)*D47*C69+(B11-C47)*C69*D48,IF(AND(B11&gt;C48,B11&lt;=C49),C47*C69*D47+(C48-C47)*C69*D48+(B11 -C48)*C69*D49,IF(AND(B11&gt;C49,B11&lt;=C50),C47*C69*D47+(C48-C47)*C69*D48+(C49-C48)*C69*D49+(B11 -C49)*C69*D50,IF(AND(B11&gt;C50,B11&lt;=C51),C47*C69*D47+(C48-C47)*C69*D48+(C49-C48)*C69*D49+(C50-C49)*C69*D50+(B11 -C50)*C69*D51,IF(AND(B11&gt;C51,B11&lt;=C52),C47*C69*D47+(C48-C47)*C69*D48+(C49-C48)*C69*D49+(C50-C49)*C69*D50+(C51-C50)*C69*D51+(B11 -C51)*C69*D52,IF(AND(B11&gt;C52,B11&lt;=C53),C47*C69*D47+(C48-C47)*C69*D48+(C49-C48)*C69*D49+(C50-C49)*C69*D50+(C51-C50)*C69*D51+(C52-C51)*C69*D52+(B11-C52)*C69*D53,IF(AND(B11&gt;C53,B11&lt;=C54),C47*C69*D47+(C48-C47)*C69*D48+(C49-C48)*C69*D49+(C50-C49)*C69*D50+(C51-C50)*C69*D51+(C52-C51)*C69*D52+(C51-C52)*C69*D53+(B11-C53)*C69*D54,0))))))))</f>
        <v>5.4720000000000004</v>
      </c>
      <c r="D11" s="35">
        <f>MROUND(IF(B11&lt;=C47,B11*C69*D47,IF(AND(B11&gt;C47,B11&lt;=C48),(C47-B47)*D47*C69+(B11-C47)*C69*D48,IF(AND(B11&gt;C48,B11&lt;=C49),C47*C69*D47+(C48-C47)*C69*D48+(B11 -C48)*C69*D49,IF(AND(B11&gt;C49,B11&lt;=C50),C47*C69*D47+(C48-C47)*C69*D48+(C49-C48)*C69*D49+(B11 -C49)*C69*D50,IF(AND(B11&gt;C50,B11&lt;=C51),C47*C69*D47+(C48-C47)*C69*D48+(C49-C48)*C69*D49+(C50-C49)*C69*D50+(B11 -C50)*C69*D51,IF(AND(B11&gt;C51,B11&lt;=C52),C47*C69*D47+(C48-C47)*C69*D48+(C49-C48)*C69*D49+(C50-C49)*C69*D50+(C51-C50)*C69*D51+(B11 -C51)*C69*D52,IF(AND(B11&gt;C52,B11&lt;=C53),C47*C69*D47+(C48-C47)*C69*D48+(C49-C48)*C69*D49+(C50-C49)*C69*D50+(C51-C50)*C69*D51+(C52-C51)*C69*D52+(B11-C52)*C69*D53,IF(AND(B11&gt;C53,B11&lt;=C54),C47*C69*D47+(C48-C47)*C69*D48+(C49-C48)*C69*D49+(C50-C49)*C69*D50+(C51-C50)*C69*D51+(C52-C51)*C69*D52+(C51-C52)*C69*D53+(B11-C53)*C69*D54,0)))))))),0.5)</f>
        <v>5.5</v>
      </c>
      <c r="E11" s="35">
        <f>MROUND(C11-C8,0.5)</f>
        <v>3.5</v>
      </c>
      <c r="F11" s="35">
        <f>MROUND(C11-C9,0.5)</f>
        <v>3.5</v>
      </c>
      <c r="G11" s="38">
        <f>IF(MROUND(C11-C10,0.5)=0,0.5,MROUND(C11-C10,0.5))</f>
        <v>1.5</v>
      </c>
      <c r="H11" s="37"/>
      <c r="I11" s="35">
        <f>H12</f>
        <v>1</v>
      </c>
      <c r="J11" s="42">
        <f>H13</f>
        <v>1.5</v>
      </c>
    </row>
    <row r="12" spans="1:11" ht="16.8" x14ac:dyDescent="0.3">
      <c r="A12" s="22" t="s">
        <v>28</v>
      </c>
      <c r="B12" s="15">
        <v>25</v>
      </c>
      <c r="C12" s="52">
        <f>IF(B12&lt;=C47,B12*C69*D47,IF(AND(B12&gt;C47,B12&lt;=C48),(C47-B47)*D47*C69+(B12-C47)*C69*D48,IF(AND(B12&gt;C48,B12&lt;=C49),C47*C69*D47+(C48-C47)*C69*D48+(B12 -C48)*C69*D49,IF(AND(B12&gt;C49,B12&lt;=C50),C47*C69*D47+(C48-C47)*C69*D48+(C49-C48)*C69*D49+(B12 -C49)*C69*D50,IF(AND(B12&gt;C50,B12&lt;=C51),C47*C69*D47+(C48-C47)*C69*D48+(C49-C48)*C69*D49+(C50-C49)*C69*D50+(B12 -C50)*C69*D51,IF(AND(B12&gt;C51,B12&lt;=C52),C47*C69*D47+(C48-C47)*C69*D48+(C49-C48)*C69*D49+(C50-C49)*C69*D50+(C51-C50)*C69*D51+(B12 -C51)*C69*D52,IF(AND(B12&gt;C52,B12&lt;=C53),C47*C69*D47+(C48-C47)*C69*D48+(C49-C48)*C69*D49+(C50-C49)*C69*D50+(C51-C50)*C69*D51+(C52-C51)*C69*D52+(B12-C52)*C69*D53,IF(AND(B12&gt;C53,B12&lt;=C54),C47*C69*D47+(C48-C47)*C69*D48+(C49-C48)*C69*D49+(C50-C49)*C69*D50+(C51-C50)*C69*D51+(C52-C51)*C69*D52+(C51-C52)*C69*D53+(B12-C53)*C69*D54,0))))))))</f>
        <v>6.24</v>
      </c>
      <c r="D12" s="35">
        <f>MROUND(IF(B12&lt;=C47,B12*C69*D47,IF(AND(B12&gt;C47,B12&lt;=C48),(C47-B47)*D47*C69+(B12-C47)*C69*D48,IF(AND(B12&gt;C48,B12&lt;=C49),C47*C69*D47+(C48-C47)*C69*D48+(B12 -C48)*C69*D49,IF(AND(B12&gt;C49,B12&lt;=C50),C47*C69*D47+(C48-C47)*C69*D48+(C49-C48)*C69*D49+(B12 -C49)*C69*D50,IF(AND(B12&gt;C50,B12&lt;=C51),C47*C69*D47+(C48-C47)*C69*D48+(C49-C48)*C69*D49+(C50-C49)*C69*D50+(B12 -C50)*C69*D51,IF(AND(B12&gt;C51,B12&lt;=C52),C47*C69*D47+(C48-C47)*C69*D48+(C49-C48)*C69*D49+(C50-C49)*C69*D50+(C51-C50)*C69*D51+(B12 -C51)*C69*D52,IF(AND(B12&gt;C52,B12&lt;=C53),C47*C69*D47+(C48-C47)*C69*D48+(C49-C48)*C69*D49+(C50-C49)*C69*D50+(C51-C50)*C69*D51+(C52-C51)*C69*D52+(B12-C52)*C69*D53,IF(AND(B12&gt;C53,B12&lt;=C54),C47*C69*D47+(C48-C47)*C69*D48+(C49-C48)*C69*D49+(C50-C49)*C69*D50+(C51-C50)*C69*D51+(C52-C51)*C69*D52+(C51-C52)*C69*D53+(B12-C53)*C69*D54,0)))))))),0.5)</f>
        <v>6</v>
      </c>
      <c r="E12" s="35">
        <f>MROUND(C12-C8,0.5)</f>
        <v>4.5</v>
      </c>
      <c r="F12" s="35">
        <f>MROUND(C12-C9,0.5)</f>
        <v>4</v>
      </c>
      <c r="G12" s="35">
        <f>MROUND(C12-C10,0.5)</f>
        <v>2.5</v>
      </c>
      <c r="H12" s="35">
        <f>IF(MROUND(C12-C11,0.5)=0,0.5,MROUND(C12-C11,0.5))</f>
        <v>1</v>
      </c>
      <c r="I12" s="36"/>
      <c r="J12" s="42">
        <f>I13</f>
        <v>1</v>
      </c>
    </row>
    <row r="13" spans="1:11" ht="17.399999999999999" thickBot="1" x14ac:dyDescent="0.45">
      <c r="A13" s="20" t="s">
        <v>27</v>
      </c>
      <c r="B13" s="17">
        <v>30</v>
      </c>
      <c r="C13" s="53">
        <f>IF(B13&lt;=C47,B13*C69*D47,IF(AND(B13&gt;C47,B13&lt;=C48),(C47-B47)*D47*C69+(B13-C47)*C69*D48,IF(AND(B13&gt;C48,B13&lt;=C49),C47*C69*D47+(C48-C47)*C69*D48+(B13 -C48)*C69*D49,IF(AND(B13&gt;C49,B13&lt;=C50),C47*C69*D47+(C48-C47)*C69*D48+(C49-C48)*C69*D49+(B13 -C49)*C69*D50,IF(AND(B13&gt;C50,B13&lt;=C51),C47*C69*D47+(C48-C47)*C69*D48+(C49-C48)*C69*D49+(C50-C49)*C69*D50+(B13 -C50)*C69*D51,IF(AND(B13&gt;C51,B13&lt;=C52),C47*C69*D47+(C48-C47)*C69*D48+(C49-C48)*C69*D49+(C50-C49)*C69*D50+(C51-C50)*C69*D51+(B13 -C51)*C69*D52,IF(AND(B13&gt;C52,B13&lt;=C53),C47*C69*D47+(C48-C47)*C69*D48+(C49-C48)*C69*D49+(C50-C49)*C69*D50+(C51-C50)*C69*D51+(C52-C51)*C69*D52+(B13-C52)*C69*D53,IF(AND(B13&gt;C53,B13&lt;=C54),C47*C69*D47+(C48-C47)*C69*D48+(C49-C48)*C69*D49+(C50-C49)*C69*D50+(C51-C50)*C69*D51+(C52-C51)*C69*D52+(C51-C52)*C69*D53+(B13-C53)*C69*D54,0))))))))</f>
        <v>7.2000000000000011</v>
      </c>
      <c r="D13" s="43">
        <f>MROUND(IF(B13&lt;=C47,B13*C69*D47,IF(AND(B13&gt;C47,B13&lt;=C48),(C47-B47)*D47*C69+(B13-C47)*C69*D48,IF(AND(B13&gt;C48,B13&lt;=C49),C47*C69*D47+(C48-C47)*C69*D48+(B13 -C48)*C69*D49,IF(AND(B13&gt;C49,B13&lt;=C50),C47*C69*D47+(C48-C47)*C69*D48+(C49-C48)*C69*D49+(B13 -C49)*C69*D50,IF(AND(B13&gt;C50,B13&lt;=C51),C47*C69*D47+(C48-C47)*C69*D48+(C49-C48)*C69*D49+(C50-C49)*C69*D50+(B13 -C50)*C69*D51,IF(AND(B13&gt;C51,B13&lt;=C52),C47*C69*D47+(C48-C47)*C69*D48+(C49-C48)*C69*D49+(C50-C49)*C69*D50+(C51-C50)*C69*D51+(B13 -C51)*C69*D52,IF(AND(B13&gt;C52,B13&lt;=C53),C47*C69*D47+(C48-C47)*C69*D48+(C49-C48)*C69*D49+(C50-C49)*C69*D50+(C51-C50)*C69*D51+(C52-C51)*C69*D52+(B13-C52)*C69*D53,IF(AND(B13&gt;C53,B13&lt;=C54),C47*C69*D47+(C48-C47)*C69*D48+(C49-C48)*C69*D49+(C50-C49)*C69*D50+(C51-C50)*C69*D51+(C52-C51)*C69*D52+(C51-C52)*C69*D53+(B13-C53)*C69*D54,0)))))))),0.5)</f>
        <v>7</v>
      </c>
      <c r="E13" s="43">
        <f>MROUND(C13-C8,0.5)</f>
        <v>5.5</v>
      </c>
      <c r="F13" s="43">
        <f>MROUND(C13-C9,0.5)</f>
        <v>5</v>
      </c>
      <c r="G13" s="44">
        <f>MROUND(C13-C10,0.5)</f>
        <v>3.5</v>
      </c>
      <c r="H13" s="44">
        <f>MROUND(C13-C11,0.5)</f>
        <v>1.5</v>
      </c>
      <c r="I13" s="43">
        <f>IF(MROUND(C13-C12,0.5)=0,0.5,MROUND(C13-C12,0.5))</f>
        <v>1</v>
      </c>
      <c r="J13" s="45"/>
    </row>
    <row r="14" spans="1:11" ht="17.399999999999999" thickBot="1" x14ac:dyDescent="0.35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1" ht="12.75" hidden="1" customHeight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1" ht="16.8" hidden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16.8" hidden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16.8" hidden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t="16.8" hidden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t="16.8" hidden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t="16.8" hidden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16.8" hidden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6.8" hidden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</row>
    <row r="24" spans="1:10" ht="16.8" hidden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</row>
    <row r="26" spans="1:10" ht="16.8" hidden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0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ht="16.8" hidden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</row>
    <row r="30" spans="1:10" ht="11.25" hidden="1" customHeight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</row>
    <row r="31" spans="1:10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t="16.8" hidden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10" ht="16.8" hidden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t="16.8" hidden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43.5" customHeight="1" thickBot="1" x14ac:dyDescent="0.35">
      <c r="A46" s="25" t="s">
        <v>9</v>
      </c>
      <c r="B46" s="25" t="s">
        <v>10</v>
      </c>
      <c r="C46" s="25" t="s">
        <v>3</v>
      </c>
      <c r="D46" s="25" t="s">
        <v>4</v>
      </c>
      <c r="E46" s="6" t="s">
        <v>5</v>
      </c>
      <c r="F46" s="2"/>
      <c r="G46" s="2"/>
      <c r="H46" s="2"/>
      <c r="I46" s="2"/>
      <c r="J46" s="2"/>
    </row>
    <row r="47" spans="1:10" ht="17.399999999999999" thickBot="1" x14ac:dyDescent="0.35">
      <c r="A47" s="26">
        <v>1</v>
      </c>
      <c r="B47" s="24">
        <v>0</v>
      </c>
      <c r="C47" s="24">
        <v>15</v>
      </c>
      <c r="D47" s="24">
        <v>1.2</v>
      </c>
      <c r="E47" s="24">
        <v>0.28999999999999998</v>
      </c>
      <c r="F47" s="2"/>
      <c r="G47" s="2"/>
      <c r="H47" s="2"/>
      <c r="I47" s="2"/>
      <c r="J47" s="2"/>
    </row>
    <row r="48" spans="1:10" ht="17.399999999999999" thickBot="1" x14ac:dyDescent="0.35">
      <c r="A48" s="4">
        <v>2</v>
      </c>
      <c r="B48" s="5">
        <v>15.01</v>
      </c>
      <c r="C48" s="5">
        <v>30</v>
      </c>
      <c r="D48" s="5">
        <v>0.8</v>
      </c>
      <c r="E48" s="5">
        <v>0.19</v>
      </c>
      <c r="F48" s="2"/>
      <c r="G48" s="2"/>
      <c r="H48" s="2"/>
      <c r="I48" s="2"/>
      <c r="J48" s="2"/>
    </row>
    <row r="49" spans="1:10" ht="11.25" customHeight="1" x14ac:dyDescent="0.3">
      <c r="A49" s="2"/>
      <c r="B49" s="2"/>
      <c r="C49" s="2"/>
      <c r="D49" s="2"/>
    </row>
    <row r="50" spans="1:10" ht="0.75" hidden="1" customHeight="1" x14ac:dyDescent="0.3">
      <c r="A50" s="2"/>
      <c r="B50" s="2"/>
      <c r="C50" s="2"/>
      <c r="D50" s="2"/>
    </row>
    <row r="51" spans="1:10" hidden="1" x14ac:dyDescent="0.3">
      <c r="A51" s="2"/>
      <c r="B51" s="2"/>
      <c r="C51" s="2"/>
      <c r="D51" s="2"/>
    </row>
    <row r="52" spans="1:10" hidden="1" x14ac:dyDescent="0.3">
      <c r="A52" s="2"/>
      <c r="B52" s="2"/>
      <c r="C52" s="2"/>
      <c r="D52" s="2"/>
    </row>
    <row r="53" spans="1:10" hidden="1" x14ac:dyDescent="0.3">
      <c r="A53" s="2"/>
      <c r="B53" s="2"/>
      <c r="C53" s="2"/>
      <c r="D53" s="2"/>
    </row>
    <row r="54" spans="1:10" ht="16.8" hidden="1" x14ac:dyDescent="0.3">
      <c r="A54" s="3"/>
      <c r="B54" s="2"/>
      <c r="C54" s="2"/>
      <c r="D54" s="2"/>
      <c r="E54" s="2"/>
      <c r="F54" s="2"/>
      <c r="G54" s="2"/>
      <c r="H54" s="2"/>
      <c r="I54" s="2"/>
      <c r="J54" s="2"/>
    </row>
    <row r="55" spans="1:10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</row>
    <row r="56" spans="1:1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8" x14ac:dyDescent="0.3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6.8" x14ac:dyDescent="0.4">
      <c r="A67" s="16" t="s">
        <v>29</v>
      </c>
      <c r="B67" s="2"/>
      <c r="C67" s="54">
        <v>0.2</v>
      </c>
      <c r="D67" s="7" t="s">
        <v>6</v>
      </c>
      <c r="E67" s="2"/>
      <c r="F67" s="2"/>
      <c r="G67" s="2"/>
      <c r="H67" s="2"/>
      <c r="I67" s="2"/>
      <c r="J67" s="2"/>
    </row>
    <row r="68" spans="1:10" ht="16.8" x14ac:dyDescent="0.4">
      <c r="A68" s="3" t="s">
        <v>7</v>
      </c>
      <c r="B68" s="2"/>
      <c r="C68" s="8">
        <f>ROUND(C67*0.19,2)</f>
        <v>0.04</v>
      </c>
      <c r="D68" s="7" t="s">
        <v>6</v>
      </c>
      <c r="E68" s="2"/>
      <c r="F68" s="2"/>
      <c r="G68" s="2"/>
      <c r="H68" s="2"/>
      <c r="I68" s="2"/>
      <c r="J68" s="2"/>
    </row>
    <row r="69" spans="1:10" ht="16.8" x14ac:dyDescent="0.4">
      <c r="A69" s="3" t="s">
        <v>8</v>
      </c>
      <c r="B69" s="2"/>
      <c r="C69" s="8">
        <f>C67+C68</f>
        <v>0.24000000000000002</v>
      </c>
      <c r="D69" s="7" t="s">
        <v>6</v>
      </c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3" spans="1:10" x14ac:dyDescent="0.3">
      <c r="D73" s="61">
        <v>15</v>
      </c>
    </row>
  </sheetData>
  <mergeCells count="2">
    <mergeCell ref="A1:I1"/>
    <mergeCell ref="A5:J5"/>
  </mergeCells>
  <pageMargins left="0.9" right="0.45" top="0.7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96A1-2BBA-4D45-928F-2BE4A5AF61C8}">
  <dimension ref="A1:J74"/>
  <sheetViews>
    <sheetView zoomScale="98" zoomScaleNormal="98" workbookViewId="0">
      <selection activeCell="O69" sqref="O69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5.88671875" customWidth="1"/>
    <col min="4" max="4" width="14.109375" customWidth="1"/>
    <col min="5" max="5" width="8.33203125" customWidth="1"/>
    <col min="6" max="6" width="7.44140625" customWidth="1"/>
    <col min="7" max="7" width="8.5546875" customWidth="1"/>
    <col min="9" max="10" width="9" customWidth="1"/>
  </cols>
  <sheetData>
    <row r="1" spans="1:10" ht="16.8" x14ac:dyDescent="0.3">
      <c r="A1" s="60" t="s">
        <v>32</v>
      </c>
      <c r="B1" s="59"/>
      <c r="C1" s="59"/>
      <c r="D1" s="59"/>
      <c r="E1" s="59"/>
      <c r="F1" s="59"/>
      <c r="G1" s="59"/>
      <c r="H1" s="59"/>
      <c r="I1" s="59"/>
      <c r="J1" s="13"/>
    </row>
    <row r="2" spans="1:10" ht="16.8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16.8" x14ac:dyDescent="0.3">
      <c r="A3" s="16" t="s">
        <v>33</v>
      </c>
      <c r="B3" s="2"/>
      <c r="C3" s="2"/>
      <c r="D3" s="2"/>
      <c r="E3" s="2"/>
      <c r="F3" s="2"/>
      <c r="G3" s="2"/>
      <c r="H3" s="2"/>
      <c r="I3" s="2"/>
      <c r="J3" s="2"/>
    </row>
    <row r="4" spans="1:10" ht="17.399999999999999" thickBot="1" x14ac:dyDescent="0.35">
      <c r="A4" s="16" t="s">
        <v>11</v>
      </c>
      <c r="B4" s="2"/>
      <c r="C4" s="2"/>
      <c r="D4" s="2"/>
      <c r="E4" s="2"/>
      <c r="F4" s="2"/>
      <c r="G4" s="2"/>
      <c r="H4" s="2"/>
      <c r="I4" s="2"/>
      <c r="J4" s="2"/>
    </row>
    <row r="5" spans="1:10" ht="17.399999999999999" thickBot="1" x14ac:dyDescent="0.35">
      <c r="A5" s="56" t="s">
        <v>0</v>
      </c>
      <c r="B5" s="57"/>
      <c r="C5" s="57"/>
      <c r="D5" s="57"/>
      <c r="E5" s="57"/>
      <c r="F5" s="57"/>
      <c r="G5" s="57"/>
      <c r="H5" s="57"/>
      <c r="I5" s="58"/>
      <c r="J5" s="8"/>
    </row>
    <row r="6" spans="1:10" ht="81" customHeight="1" thickBot="1" x14ac:dyDescent="0.35">
      <c r="A6" s="4" t="s">
        <v>2</v>
      </c>
      <c r="B6" s="46" t="s">
        <v>1</v>
      </c>
      <c r="C6" s="46" t="s">
        <v>37</v>
      </c>
      <c r="D6" s="46" t="s">
        <v>12</v>
      </c>
      <c r="E6" s="47" t="s">
        <v>17</v>
      </c>
      <c r="F6" s="47" t="s">
        <v>18</v>
      </c>
      <c r="G6" s="47" t="s">
        <v>25</v>
      </c>
      <c r="H6" s="48" t="s">
        <v>26</v>
      </c>
      <c r="I6" s="49" t="s">
        <v>30</v>
      </c>
    </row>
    <row r="7" spans="1:10" ht="16.8" x14ac:dyDescent="0.3">
      <c r="A7" s="27" t="s">
        <v>13</v>
      </c>
      <c r="B7" s="28">
        <v>0</v>
      </c>
      <c r="C7" s="51"/>
      <c r="D7" s="39"/>
      <c r="E7" s="40">
        <f>D8</f>
        <v>1.5</v>
      </c>
      <c r="F7" s="40">
        <f>D9</f>
        <v>2</v>
      </c>
      <c r="G7" s="40">
        <f>D10</f>
        <v>3.5</v>
      </c>
      <c r="H7" s="40">
        <f>D11</f>
        <v>5</v>
      </c>
      <c r="I7" s="41">
        <f>D12</f>
        <v>6</v>
      </c>
    </row>
    <row r="8" spans="1:10" ht="16.8" x14ac:dyDescent="0.3">
      <c r="A8" s="10" t="s">
        <v>17</v>
      </c>
      <c r="B8" s="9">
        <v>6</v>
      </c>
      <c r="C8" s="5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1.7280000000000002</v>
      </c>
      <c r="D8" s="3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1.5</v>
      </c>
      <c r="E8" s="36"/>
      <c r="F8" s="35">
        <f>E9</f>
        <v>0.5</v>
      </c>
      <c r="G8" s="35">
        <f>E10</f>
        <v>2</v>
      </c>
      <c r="H8" s="35">
        <f>E11</f>
        <v>3.5</v>
      </c>
      <c r="I8" s="42">
        <f>E12</f>
        <v>4</v>
      </c>
    </row>
    <row r="9" spans="1:10" ht="16.8" x14ac:dyDescent="0.3">
      <c r="A9" s="10" t="s">
        <v>18</v>
      </c>
      <c r="B9" s="9">
        <v>7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2.016</v>
      </c>
      <c r="D9" s="3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35">
        <f>IF(MROUND(C9-C8,0.5)=0,0.5,MROUND(C9-C8,0.5))</f>
        <v>0.5</v>
      </c>
      <c r="F9" s="36"/>
      <c r="G9" s="35">
        <f>F10</f>
        <v>1.5</v>
      </c>
      <c r="H9" s="35">
        <f>F11</f>
        <v>3</v>
      </c>
      <c r="I9" s="42">
        <f>F12</f>
        <v>4</v>
      </c>
    </row>
    <row r="10" spans="1:10" ht="16.8" x14ac:dyDescent="0.3">
      <c r="A10" s="21" t="s">
        <v>25</v>
      </c>
      <c r="B10" s="9">
        <v>13</v>
      </c>
      <c r="C10" s="52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3.6480000000000001</v>
      </c>
      <c r="D10" s="35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3.5</v>
      </c>
      <c r="E10" s="35">
        <f>MROUND(C10-C8,0.5)</f>
        <v>2</v>
      </c>
      <c r="F10" s="35">
        <f>IF(MROUND(C10-C9,0.5)=0,0.5,MROUND(C10-C9,0.5))</f>
        <v>1.5</v>
      </c>
      <c r="G10" s="37"/>
      <c r="H10" s="38">
        <f>G11</f>
        <v>1.5</v>
      </c>
      <c r="I10" s="42">
        <f>G12</f>
        <v>2.5</v>
      </c>
    </row>
    <row r="11" spans="1:10" ht="16.8" x14ac:dyDescent="0.3">
      <c r="A11" s="21" t="s">
        <v>26</v>
      </c>
      <c r="B11" s="9">
        <v>21</v>
      </c>
      <c r="C11" s="52">
        <f>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</f>
        <v>5.1840000000000002</v>
      </c>
      <c r="D11" s="35">
        <f>MROUND(IF(B11&lt;=C49,B11*C71*D49,IF(AND(B11&gt;C49,B11&lt;=C50),(C49-B49)*D49*C71+(B11-C49)*C71*D50,IF(AND(B11&gt;C50,B11&lt;=C51),C49*C71*D49+(C50-C49)*C71*D50+(B11 -C50)*C71*D51,IF(AND(B11&gt;C51,B11&lt;=C52),C49*C71*D49+(C50-C49)*C71*D50+(C51-C50)*C71*D51+(B11 -C51)*C71*D52,IF(AND(B11&gt;C52,B11&lt;=C53),C49*C71*D49+(C50-C49)*C71*D50+(C51-C50)*C71*D51+(C52-C51)*C71*D52+(B11 -C52)*C71*D53,IF(AND(B11&gt;C53,B11&lt;=C54),C49*C71*D49+(C50-C49)*C71*D50+(C51-C50)*C71*D51+(C52-C51)*C71*D52+(C53-C52)*C71*D53+(B11 -C53)*C71*D54,IF(AND(B11&gt;C54,B11&lt;=C55),C49*C71*D49+(C50-C49)*C71*D50+(C51-C50)*C71*D51+(C52-C51)*C71*D52+(C53-C52)*C71*D53+(C54-C53)*C71*D54+(B11-C54)*C71*D55,IF(AND(B11&gt;C55,B11&lt;=C56),C49*C71*D49+(C50-C49)*C71*D50+(C51-C50)*C71*D51+(C52-C51)*C71*D52+(C53-C52)*C71*D53+(C54-C53)*C71*D54+(C53-C54)*C71*D55+(B11-C55)*C71*D56,0)))))))),0.5)</f>
        <v>5</v>
      </c>
      <c r="E11" s="35">
        <f>MROUND(C11-C8,0.5)</f>
        <v>3.5</v>
      </c>
      <c r="F11" s="35">
        <f>MROUND(C11-C9,0.5)</f>
        <v>3</v>
      </c>
      <c r="G11" s="38">
        <f>IF(MROUND(C11-C10,0.5)=0,0.5,MROUND(C11-C10,0.5))</f>
        <v>1.5</v>
      </c>
      <c r="H11" s="37"/>
      <c r="I11" s="42">
        <f>H12</f>
        <v>1</v>
      </c>
    </row>
    <row r="12" spans="1:10" ht="17.399999999999999" thickBot="1" x14ac:dyDescent="0.35">
      <c r="A12" s="23" t="s">
        <v>30</v>
      </c>
      <c r="B12" s="11">
        <v>25</v>
      </c>
      <c r="C12" s="53">
        <f>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</f>
        <v>5.952</v>
      </c>
      <c r="D12" s="43">
        <f>MROUND(IF(B12&lt;=C49,B12*C71*D49,IF(AND(B12&gt;C49,B12&lt;=C50),(C49-B49)*D49*C71+(B12-C49)*C71*D50,IF(AND(B12&gt;C50,B12&lt;=C51),C49*C71*D49+(C50-C49)*C71*D50+(B12 -C50)*C71*D51,IF(AND(B12&gt;C51,B12&lt;=C52),C49*C71*D49+(C50-C49)*C71*D50+(C51-C50)*C71*D51+(B12 -C51)*C71*D52,IF(AND(B12&gt;C52,B12&lt;=C53),C49*C71*D49+(C50-C49)*C71*D50+(C51-C50)*C71*D51+(C52-C51)*C71*D52+(B12 -C52)*C71*D53,IF(AND(B12&gt;C53,B12&lt;=C54),C49*C71*D49+(C50-C49)*C71*D50+(C51-C50)*C71*D51+(C52-C51)*C71*D52+(C53-C52)*C71*D53+(B12 -C53)*C71*D54,IF(AND(B12&gt;C54,B12&lt;=C55),C49*C71*D49+(C50-C49)*C71*D50+(C51-C50)*C71*D51+(C52-C51)*C71*D52+(C53-C52)*C71*D53+(C54-C53)*C71*D54+(B12-C54)*C71*D55,IF(AND(B12&gt;C55,B12&lt;=C56),C49*C71*D49+(C50-C49)*C71*D50+(C51-C50)*C71*D51+(C52-C51)*C71*D52+(C53-C52)*C71*D53+(C54-C53)*C71*D54+(C53-C54)*C71*D55+(B12-C55)*C71*D56,0)))))))),0.5)</f>
        <v>6</v>
      </c>
      <c r="E12" s="43">
        <f>MROUND(C12-C8,0.5)</f>
        <v>4</v>
      </c>
      <c r="F12" s="43">
        <f>MROUND(C12-C9,0.5)</f>
        <v>4</v>
      </c>
      <c r="G12" s="43">
        <f>MROUND(C12-C10,0.5)</f>
        <v>2.5</v>
      </c>
      <c r="H12" s="43">
        <f>IF(MROUND(C12-C11,0.5)=0,0.5,MROUND(C12-C11,0.5))</f>
        <v>1</v>
      </c>
      <c r="I12" s="45"/>
    </row>
    <row r="13" spans="1:10" ht="10.5" customHeight="1" x14ac:dyDescent="0.3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ht="16.8" hidden="1" x14ac:dyDescent="0.3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0" ht="1.5" hidden="1" customHeight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0" ht="16.8" hidden="1" x14ac:dyDescent="0.3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16.8" hidden="1" x14ac:dyDescent="0.3">
      <c r="A17" s="1"/>
      <c r="B17" s="2"/>
      <c r="C17" s="2"/>
      <c r="D17" s="2"/>
      <c r="E17" s="2"/>
      <c r="F17" s="2"/>
      <c r="G17" s="2"/>
      <c r="H17" s="2"/>
      <c r="I17" s="2"/>
      <c r="J17" s="2"/>
    </row>
    <row r="18" spans="1:10" ht="16.8" hidden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ht="16.8" hidden="1" x14ac:dyDescent="0.3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ht="16.8" hidden="1" x14ac:dyDescent="0.3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ht="16.8" hidden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ht="13.5" hidden="1" customHeigh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0" ht="16.8" hidden="1" x14ac:dyDescent="0.3">
      <c r="A23" s="1"/>
      <c r="B23" s="2"/>
      <c r="C23" s="2"/>
      <c r="D23" s="2"/>
      <c r="E23" s="2"/>
      <c r="F23" s="2"/>
      <c r="G23" s="2"/>
      <c r="H23" s="2"/>
      <c r="I23" s="2"/>
      <c r="J23" s="2"/>
    </row>
    <row r="24" spans="1:10" ht="16.8" hidden="1" x14ac:dyDescent="0.3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0" ht="16.8" hidden="1" x14ac:dyDescent="0.3">
      <c r="A25" s="1"/>
      <c r="B25" s="2"/>
      <c r="C25" s="2"/>
      <c r="D25" s="2"/>
      <c r="E25" s="2"/>
      <c r="F25" s="2"/>
      <c r="G25" s="2"/>
      <c r="H25" s="2"/>
      <c r="I25" s="2"/>
      <c r="J25" s="2"/>
    </row>
    <row r="26" spans="1:10" ht="16.8" hidden="1" x14ac:dyDescent="0.3">
      <c r="A26" s="1"/>
      <c r="B26" s="2"/>
      <c r="C26" s="2"/>
      <c r="D26" s="2"/>
      <c r="E26" s="2"/>
      <c r="F26" s="2"/>
      <c r="G26" s="2"/>
      <c r="H26" s="2"/>
      <c r="I26" s="2"/>
      <c r="J26" s="2"/>
    </row>
    <row r="27" spans="1:10" ht="16.8" hidden="1" x14ac:dyDescent="0.3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0" ht="16.8" hidden="1" x14ac:dyDescent="0.3">
      <c r="A28" s="1"/>
      <c r="B28" s="2"/>
      <c r="C28" s="2"/>
      <c r="D28" s="2"/>
      <c r="E28" s="2"/>
      <c r="F28" s="2"/>
      <c r="G28" s="2"/>
      <c r="H28" s="2"/>
      <c r="I28" s="2"/>
      <c r="J28" s="2"/>
    </row>
    <row r="29" spans="1:10" ht="16.8" hidden="1" x14ac:dyDescent="0.3">
      <c r="A29" s="1"/>
      <c r="B29" s="2"/>
      <c r="C29" s="2"/>
      <c r="D29" s="2"/>
      <c r="E29" s="2"/>
      <c r="F29" s="2"/>
      <c r="G29" s="2"/>
      <c r="H29" s="2"/>
      <c r="I29" s="2"/>
      <c r="J29" s="2"/>
    </row>
    <row r="30" spans="1:10" ht="16.8" hidden="1" x14ac:dyDescent="0.3">
      <c r="A30" s="1"/>
      <c r="B30" s="2"/>
      <c r="C30" s="2"/>
      <c r="D30" s="2"/>
      <c r="E30" s="2"/>
      <c r="F30" s="2"/>
      <c r="G30" s="2"/>
      <c r="H30" s="2"/>
      <c r="I30" s="2"/>
      <c r="J30" s="2"/>
    </row>
    <row r="31" spans="1:10" ht="16.8" hidden="1" x14ac:dyDescent="0.3">
      <c r="A31" s="1"/>
      <c r="B31" s="2"/>
      <c r="C31" s="2"/>
      <c r="D31" s="2"/>
      <c r="E31" s="2"/>
      <c r="F31" s="2"/>
      <c r="G31" s="2"/>
      <c r="H31" s="2"/>
      <c r="I31" s="2"/>
      <c r="J31" s="2"/>
    </row>
    <row r="32" spans="1:10" ht="16.8" hidden="1" x14ac:dyDescent="0.3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10" ht="16.8" hidden="1" x14ac:dyDescent="0.3">
      <c r="A33" s="1"/>
      <c r="B33" s="2"/>
      <c r="C33" s="2"/>
      <c r="D33" s="2"/>
      <c r="E33" s="2"/>
      <c r="F33" s="2"/>
      <c r="G33" s="2"/>
      <c r="H33" s="2"/>
      <c r="I33" s="2"/>
      <c r="J33" s="2"/>
    </row>
    <row r="34" spans="1:10" ht="16.8" hidden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</row>
    <row r="35" spans="1:10" ht="16.8" hidden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</row>
    <row r="36" spans="1:10" ht="16.8" hidden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</row>
    <row r="37" spans="1:10" ht="16.8" hidden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</row>
    <row r="38" spans="1:10" ht="16.8" hidden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</row>
    <row r="39" spans="1:10" ht="16.8" hidden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</row>
    <row r="40" spans="1:10" ht="16.8" hidden="1" x14ac:dyDescent="0.3">
      <c r="A40" s="1"/>
      <c r="B40" s="2"/>
      <c r="C40" s="2"/>
      <c r="D40" s="2"/>
      <c r="E40" s="2"/>
      <c r="F40" s="2"/>
      <c r="G40" s="2"/>
      <c r="H40" s="2"/>
      <c r="I40" s="2"/>
      <c r="J40" s="2"/>
    </row>
    <row r="41" spans="1:10" ht="16.8" hidden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</row>
    <row r="42" spans="1:10" ht="16.8" hidden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</row>
    <row r="43" spans="1:10" ht="16.8" hidden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</row>
    <row r="44" spans="1:10" ht="16.8" hidden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</row>
    <row r="45" spans="1:10" ht="16.8" hidden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</row>
    <row r="46" spans="1:10" ht="16.8" hidden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</row>
    <row r="47" spans="1:10" ht="17.399999999999999" thickBot="1" x14ac:dyDescent="0.35">
      <c r="A47" s="1"/>
      <c r="B47" s="2"/>
      <c r="C47" s="2"/>
      <c r="D47" s="2"/>
      <c r="E47" s="2"/>
      <c r="F47" s="2"/>
      <c r="G47" s="2"/>
      <c r="H47" s="2"/>
      <c r="I47" s="2"/>
      <c r="J47" s="2"/>
    </row>
    <row r="48" spans="1:10" ht="51" thickBot="1" x14ac:dyDescent="0.35">
      <c r="A48" s="26" t="s">
        <v>9</v>
      </c>
      <c r="B48" s="26" t="s">
        <v>10</v>
      </c>
      <c r="C48" s="26" t="s">
        <v>3</v>
      </c>
      <c r="D48" s="26" t="s">
        <v>4</v>
      </c>
      <c r="E48" s="24" t="s">
        <v>5</v>
      </c>
      <c r="F48" s="2"/>
      <c r="G48" s="2"/>
      <c r="H48" s="2"/>
      <c r="I48" s="2"/>
      <c r="J48" s="2"/>
    </row>
    <row r="49" spans="1:10" ht="17.399999999999999" thickBot="1" x14ac:dyDescent="0.35">
      <c r="A49" s="4">
        <v>1</v>
      </c>
      <c r="B49" s="5">
        <v>0</v>
      </c>
      <c r="C49" s="5">
        <v>12</v>
      </c>
      <c r="D49" s="5">
        <v>1.2</v>
      </c>
      <c r="E49" s="5">
        <v>0.28999999999999998</v>
      </c>
      <c r="F49" s="2"/>
      <c r="G49" s="2"/>
      <c r="H49" s="2"/>
      <c r="I49" s="2"/>
      <c r="J49" s="2"/>
    </row>
    <row r="50" spans="1:10" ht="17.399999999999999" thickBot="1" x14ac:dyDescent="0.35">
      <c r="A50" s="4">
        <v>2</v>
      </c>
      <c r="B50" s="5">
        <v>12.01</v>
      </c>
      <c r="C50" s="5">
        <v>25</v>
      </c>
      <c r="D50" s="5">
        <v>0.8</v>
      </c>
      <c r="E50" s="5">
        <v>0.19</v>
      </c>
      <c r="F50" s="2"/>
      <c r="G50" s="2"/>
      <c r="H50" s="2"/>
      <c r="I50" s="2"/>
      <c r="J50" s="2"/>
    </row>
    <row r="51" spans="1:10" x14ac:dyDescent="0.3">
      <c r="A51" s="2"/>
      <c r="B51" s="2"/>
      <c r="C51" s="2"/>
      <c r="D51" s="2"/>
    </row>
    <row r="52" spans="1:10" ht="1.5" customHeight="1" x14ac:dyDescent="0.3">
      <c r="A52" s="2"/>
      <c r="B52" s="2"/>
      <c r="C52" s="2"/>
      <c r="D52" s="2"/>
    </row>
    <row r="53" spans="1:10" ht="1.5" hidden="1" customHeight="1" x14ac:dyDescent="0.3">
      <c r="A53" s="2"/>
      <c r="B53" s="2"/>
      <c r="C53" s="2"/>
      <c r="D53" s="2"/>
    </row>
    <row r="54" spans="1:10" hidden="1" x14ac:dyDescent="0.3">
      <c r="A54" s="2"/>
      <c r="B54" s="2"/>
      <c r="C54" s="2"/>
      <c r="D54" s="2"/>
    </row>
    <row r="55" spans="1:10" ht="16.8" hidden="1" x14ac:dyDescent="0.3">
      <c r="A55" s="3"/>
      <c r="B55" s="2"/>
      <c r="C55" s="2"/>
      <c r="D55" s="2"/>
      <c r="E55" s="2"/>
      <c r="F55" s="2"/>
      <c r="G55" s="2"/>
      <c r="H55" s="2"/>
      <c r="I55" s="2"/>
      <c r="J55" s="2"/>
    </row>
    <row r="56" spans="1:10" ht="16.8" hidden="1" x14ac:dyDescent="0.3">
      <c r="A56" s="3"/>
      <c r="B56" s="2"/>
      <c r="C56" s="2"/>
      <c r="D56" s="2"/>
      <c r="E56" s="2"/>
      <c r="F56" s="2"/>
      <c r="G56" s="2"/>
      <c r="H56" s="2"/>
      <c r="I56" s="2"/>
      <c r="J56" s="2"/>
    </row>
    <row r="57" spans="1:10" ht="16.8" hidden="1" x14ac:dyDescent="0.3">
      <c r="A57" s="3"/>
      <c r="B57" s="2"/>
      <c r="C57" s="2"/>
      <c r="D57" s="2"/>
      <c r="E57" s="2"/>
      <c r="F57" s="2"/>
      <c r="G57" s="2"/>
      <c r="H57" s="2"/>
      <c r="I57" s="2"/>
      <c r="J57" s="2"/>
    </row>
    <row r="58" spans="1:10" ht="16.8" hidden="1" x14ac:dyDescent="0.3">
      <c r="A58" s="3"/>
      <c r="B58" s="2"/>
      <c r="C58" s="2"/>
      <c r="D58" s="2"/>
      <c r="E58" s="2"/>
      <c r="F58" s="2"/>
      <c r="G58" s="2"/>
      <c r="H58" s="2"/>
      <c r="I58" s="2"/>
      <c r="J58" s="2"/>
    </row>
    <row r="59" spans="1:10" ht="16.8" hidden="1" x14ac:dyDescent="0.3">
      <c r="A59" s="3"/>
      <c r="B59" s="2"/>
      <c r="C59" s="2"/>
      <c r="D59" s="2"/>
      <c r="E59" s="2"/>
      <c r="F59" s="2"/>
      <c r="G59" s="2"/>
      <c r="H59" s="2"/>
      <c r="I59" s="2"/>
      <c r="J59" s="2"/>
    </row>
    <row r="60" spans="1:10" ht="16.8" hidden="1" x14ac:dyDescent="0.3">
      <c r="A60" s="3"/>
      <c r="B60" s="2"/>
      <c r="C60" s="2"/>
      <c r="D60" s="2"/>
      <c r="E60" s="2"/>
      <c r="F60" s="2"/>
      <c r="G60" s="2"/>
      <c r="H60" s="2"/>
      <c r="I60" s="2"/>
      <c r="J60" s="2"/>
    </row>
    <row r="61" spans="1:10" ht="16.8" hidden="1" x14ac:dyDescent="0.3">
      <c r="A61" s="3"/>
      <c r="B61" s="2"/>
      <c r="C61" s="2"/>
      <c r="D61" s="2"/>
      <c r="E61" s="2"/>
      <c r="F61" s="2"/>
      <c r="G61" s="2"/>
      <c r="H61" s="2"/>
      <c r="I61" s="2"/>
      <c r="J61" s="2"/>
    </row>
    <row r="62" spans="1:10" ht="16.8" hidden="1" x14ac:dyDescent="0.3">
      <c r="A62" s="3"/>
      <c r="B62" s="2"/>
      <c r="C62" s="2"/>
      <c r="D62" s="2"/>
      <c r="E62" s="2"/>
      <c r="F62" s="2"/>
      <c r="G62" s="2"/>
      <c r="H62" s="2"/>
      <c r="I62" s="2"/>
      <c r="J62" s="2"/>
    </row>
    <row r="63" spans="1:10" ht="16.8" hidden="1" x14ac:dyDescent="0.3">
      <c r="A63" s="3"/>
      <c r="B63" s="2"/>
      <c r="C63" s="2"/>
      <c r="D63" s="2"/>
      <c r="E63" s="2"/>
      <c r="F63" s="2"/>
      <c r="G63" s="2"/>
      <c r="H63" s="2"/>
      <c r="I63" s="2"/>
      <c r="J63" s="2"/>
    </row>
    <row r="64" spans="1:10" ht="16.8" hidden="1" x14ac:dyDescent="0.3">
      <c r="A64" s="3"/>
      <c r="B64" s="2"/>
      <c r="C64" s="2"/>
      <c r="D64" s="2"/>
      <c r="E64" s="2"/>
      <c r="F64" s="2"/>
      <c r="G64" s="2"/>
      <c r="H64" s="2"/>
      <c r="I64" s="2"/>
      <c r="J64" s="2"/>
    </row>
    <row r="65" spans="1:10" ht="16.8" hidden="1" x14ac:dyDescent="0.3">
      <c r="A65" s="3"/>
      <c r="B65" s="2"/>
      <c r="C65" s="2"/>
      <c r="D65" s="2"/>
      <c r="E65" s="2"/>
      <c r="F65" s="2"/>
      <c r="G65" s="2"/>
      <c r="H65" s="2"/>
      <c r="I65" s="2"/>
      <c r="J65" s="2"/>
    </row>
    <row r="66" spans="1:10" ht="16.8" hidden="1" x14ac:dyDescent="0.3">
      <c r="A66" s="3"/>
      <c r="B66" s="2"/>
      <c r="C66" s="2"/>
      <c r="D66" s="2"/>
      <c r="E66" s="2"/>
      <c r="F66" s="2"/>
      <c r="G66" s="2"/>
      <c r="H66" s="2"/>
      <c r="I66" s="2"/>
      <c r="J66" s="2"/>
    </row>
    <row r="67" spans="1:10" ht="16.8" hidden="1" x14ac:dyDescent="0.3">
      <c r="A67" s="3"/>
      <c r="B67" s="2"/>
      <c r="C67" s="2"/>
      <c r="D67" s="2"/>
      <c r="E67" s="2"/>
      <c r="F67" s="2"/>
      <c r="G67" s="2"/>
      <c r="H67" s="2"/>
      <c r="I67" s="2"/>
      <c r="J67" s="2"/>
    </row>
    <row r="68" spans="1:10" ht="16.8" x14ac:dyDescent="0.3">
      <c r="A68" s="3"/>
      <c r="B68" s="2"/>
      <c r="C68" s="2"/>
      <c r="D68" s="2"/>
      <c r="E68" s="2"/>
      <c r="F68" s="2"/>
      <c r="G68" s="2"/>
      <c r="H68" s="2"/>
      <c r="I68" s="2"/>
      <c r="J68" s="2"/>
    </row>
    <row r="69" spans="1:10" ht="16.8" x14ac:dyDescent="0.4">
      <c r="A69" s="16" t="s">
        <v>31</v>
      </c>
      <c r="B69" s="2"/>
      <c r="C69" s="54">
        <v>0.2</v>
      </c>
      <c r="D69" s="7" t="s">
        <v>6</v>
      </c>
      <c r="E69" s="2"/>
      <c r="F69" s="2"/>
      <c r="G69" s="2"/>
      <c r="H69" s="2"/>
      <c r="I69" s="2"/>
      <c r="J69" s="2"/>
    </row>
    <row r="70" spans="1:10" ht="16.8" x14ac:dyDescent="0.4">
      <c r="A70" s="3" t="s">
        <v>7</v>
      </c>
      <c r="B70" s="2"/>
      <c r="C70" s="8">
        <f>ROUND(C69*0.19,2)</f>
        <v>0.04</v>
      </c>
      <c r="D70" s="7" t="s">
        <v>6</v>
      </c>
      <c r="E70" s="2"/>
      <c r="F70" s="2"/>
      <c r="G70" s="2"/>
      <c r="H70" s="2"/>
      <c r="I70" s="2"/>
      <c r="J70" s="2"/>
    </row>
    <row r="71" spans="1:10" ht="16.8" x14ac:dyDescent="0.4">
      <c r="A71" s="3" t="s">
        <v>8</v>
      </c>
      <c r="B71" s="2"/>
      <c r="C71" s="8">
        <f>C69+C70</f>
        <v>0.24000000000000002</v>
      </c>
      <c r="D71" s="7" t="s">
        <v>6</v>
      </c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2"/>
      <c r="D72" s="2"/>
      <c r="E72" s="2"/>
      <c r="F72" s="2"/>
      <c r="G72" s="2"/>
      <c r="H72" s="2"/>
      <c r="I72" s="2"/>
      <c r="J72" s="2"/>
    </row>
    <row r="74" spans="1:10" x14ac:dyDescent="0.3">
      <c r="D74" s="61">
        <v>16</v>
      </c>
    </row>
  </sheetData>
  <mergeCells count="2">
    <mergeCell ref="A1:I1"/>
    <mergeCell ref="A5:I5"/>
  </mergeCells>
  <pageMargins left="0.9" right="0.45" top="0.75" bottom="0.2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5411-4C39-4177-A129-C97F394A26F4}">
  <dimension ref="A1:H75"/>
  <sheetViews>
    <sheetView tabSelected="1" zoomScaleNormal="100" workbookViewId="0">
      <selection activeCell="D75" sqref="D75"/>
    </sheetView>
  </sheetViews>
  <sheetFormatPr defaultRowHeight="14.4" x14ac:dyDescent="0.3"/>
  <cols>
    <col min="1" max="1" width="34.6640625" customWidth="1"/>
    <col min="2" max="2" width="13.44140625" bestFit="1" customWidth="1"/>
    <col min="3" max="3" width="14" customWidth="1"/>
    <col min="4" max="4" width="12.33203125" customWidth="1"/>
    <col min="5" max="5" width="8.33203125" customWidth="1"/>
    <col min="6" max="6" width="7.44140625" customWidth="1"/>
    <col min="7" max="7" width="8.5546875" customWidth="1"/>
  </cols>
  <sheetData>
    <row r="1" spans="1:8" ht="16.8" x14ac:dyDescent="0.3">
      <c r="A1" s="60" t="s">
        <v>34</v>
      </c>
      <c r="B1" s="59"/>
      <c r="C1" s="59"/>
      <c r="D1" s="59"/>
      <c r="E1" s="59"/>
      <c r="F1" s="59"/>
      <c r="G1" s="59"/>
      <c r="H1" s="59"/>
    </row>
    <row r="2" spans="1:8" ht="16.8" x14ac:dyDescent="0.3">
      <c r="A2" s="1"/>
      <c r="B2" s="2"/>
      <c r="C2" s="2"/>
      <c r="D2" s="2"/>
      <c r="E2" s="2"/>
      <c r="F2" s="2"/>
      <c r="G2" s="2"/>
      <c r="H2" s="2"/>
    </row>
    <row r="3" spans="1:8" ht="16.8" x14ac:dyDescent="0.3">
      <c r="A3" s="16" t="s">
        <v>35</v>
      </c>
      <c r="B3" s="2"/>
      <c r="C3" s="2"/>
      <c r="D3" s="2"/>
      <c r="E3" s="2"/>
      <c r="F3" s="2"/>
      <c r="G3" s="2"/>
      <c r="H3" s="2"/>
    </row>
    <row r="4" spans="1:8" ht="17.399999999999999" thickBot="1" x14ac:dyDescent="0.35">
      <c r="A4" s="16" t="s">
        <v>11</v>
      </c>
      <c r="B4" s="2"/>
      <c r="C4" s="2"/>
      <c r="D4" s="2"/>
      <c r="E4" s="2"/>
      <c r="F4" s="2"/>
      <c r="G4" s="2"/>
      <c r="H4" s="2"/>
    </row>
    <row r="5" spans="1:8" ht="17.399999999999999" thickBot="1" x14ac:dyDescent="0.35">
      <c r="A5" s="56" t="s">
        <v>0</v>
      </c>
      <c r="B5" s="57"/>
      <c r="C5" s="57"/>
      <c r="D5" s="57"/>
      <c r="E5" s="57"/>
      <c r="F5" s="57"/>
      <c r="G5" s="58"/>
      <c r="H5" s="8"/>
    </row>
    <row r="6" spans="1:8" ht="66.599999999999994" thickBot="1" x14ac:dyDescent="0.35">
      <c r="A6" s="4" t="s">
        <v>2</v>
      </c>
      <c r="B6" s="46" t="s">
        <v>1</v>
      </c>
      <c r="C6" s="46" t="s">
        <v>37</v>
      </c>
      <c r="D6" s="46" t="s">
        <v>12</v>
      </c>
      <c r="E6" s="47" t="s">
        <v>17</v>
      </c>
      <c r="F6" s="47" t="s">
        <v>18</v>
      </c>
      <c r="G6" s="47" t="s">
        <v>25</v>
      </c>
    </row>
    <row r="7" spans="1:8" ht="16.8" x14ac:dyDescent="0.3">
      <c r="A7" s="27" t="s">
        <v>13</v>
      </c>
      <c r="B7" s="28">
        <v>0</v>
      </c>
      <c r="C7" s="51"/>
      <c r="D7" s="39"/>
      <c r="E7" s="40">
        <f>D8</f>
        <v>1.5</v>
      </c>
      <c r="F7" s="40">
        <f>D9</f>
        <v>2</v>
      </c>
      <c r="G7" s="41">
        <f>D10</f>
        <v>3</v>
      </c>
    </row>
    <row r="8" spans="1:8" ht="16.8" x14ac:dyDescent="0.3">
      <c r="A8" s="10" t="s">
        <v>17</v>
      </c>
      <c r="B8" s="9">
        <v>6</v>
      </c>
      <c r="C8" s="52">
        <f>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</f>
        <v>1.7280000000000002</v>
      </c>
      <c r="D8" s="35">
        <f>MROUND(IF(B8&lt;=C49,B8*C71*D49,IF(AND(B8&gt;C49,B8&lt;=C50),(C49-B49)*D49*C71+(B8-C49)*C71*D50,IF(AND(B8&gt;C50,B8&lt;=C51),C49*C71*D49+(C50-C49)*C71*D50+(B8 -C50)*C71*D51,IF(AND(B8&gt;C51,B8&lt;=C52),C49*C71*D49+(C50-C49)*C71*D50+(C51-C50)*C71*D51+(B8 -C51)*C71*D52,IF(AND(B8&gt;C52,B8&lt;=C53),C49*C71*D49+(C50-C49)*C71*D50+(C51-C50)*C71*D51+(C52-C51)*C71*D52+(B8 -C52)*C71*D53,IF(AND(B8&gt;C53,B8&lt;=C54),C49*C71*D49+(C50-C49)*C71*D50+(C51-C50)*C71*D51+(C52-C51)*C71*D52+(C53-C52)*C71*D53+(B8 -C53)*C71*D54,IF(AND(B8&gt;C54,B8&lt;=C55),C49*C71*D49+(C50-C49)*C71*D50+(C51-C50)*C71*D51+(C52-C51)*C71*D52+(C53-C52)*C71*D53+(C54-C53)*C71*D54+(B8-C54)*C71*D55,IF(AND(B8&gt;C55,B8&lt;=C56),C49*C71*D49+(C50-C49)*C71*D50+(C51-C50)*C71*D51+(C52-C51)*C71*D52+(C53-C52)*C71*D53+(C54-C53)*C71*D54+(C53-C54)*C71*D55+(B8-C55)*C71*D56,0)))))))),0.5)</f>
        <v>1.5</v>
      </c>
      <c r="E8" s="36"/>
      <c r="F8" s="35">
        <f>E9</f>
        <v>0.5</v>
      </c>
      <c r="G8" s="42">
        <f>E10</f>
        <v>1.5</v>
      </c>
    </row>
    <row r="9" spans="1:8" ht="16.8" x14ac:dyDescent="0.3">
      <c r="A9" s="10" t="s">
        <v>18</v>
      </c>
      <c r="B9" s="9">
        <v>7</v>
      </c>
      <c r="C9" s="52">
        <f>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</f>
        <v>2.016</v>
      </c>
      <c r="D9" s="35">
        <f>MROUND(IF(B9&lt;=C49,B9*C71*D49,IF(AND(B9&gt;C49,B9&lt;=C50),(C49-B49)*D49*C71+(B9-C49)*C71*D50,IF(AND(B9&gt;C50,B9&lt;=C51),C49*C71*D49+(C50-C49)*C71*D50+(B9 -C50)*C71*D51,IF(AND(B9&gt;C51,B9&lt;=C52),C49*C71*D49+(C50-C49)*C71*D50+(C51-C50)*C71*D51+(B9 -C51)*C71*D52,IF(AND(B9&gt;C52,B9&lt;=C53),C49*C71*D49+(C50-C49)*C71*D50+(C51-C50)*C71*D51+(C52-C51)*C71*D52+(B9 -C52)*C71*D53,IF(AND(B9&gt;C53,B9&lt;=C54),C49*C71*D49+(C50-C49)*C71*D50+(C51-C50)*C71*D51+(C52-C51)*C71*D52+(C53-C52)*C71*D53+(B9 -C53)*C71*D54,IF(AND(B9&gt;C54,B9&lt;=C55),C49*C71*D49+(C50-C49)*C71*D50+(C51-C50)*C71*D51+(C52-C51)*C71*D52+(C53-C52)*C71*D53+(C54-C53)*C71*D54+(B9-C54)*C71*D55,IF(AND(B9&gt;C55,B9&lt;=C56),C49*C71*D49+(C50-C49)*C71*D50+(C51-C50)*C71*D51+(C52-C51)*C71*D52+(C53-C52)*C71*D53+(C54-C53)*C71*D54+(C53-C54)*C71*D55+(B9-C55)*C71*D56,0)))))))),0.5)</f>
        <v>2</v>
      </c>
      <c r="E9" s="35">
        <f>IF(MROUND(C9-C8,0.5)=0,0.5,MROUND(C9-C8,0.5))</f>
        <v>0.5</v>
      </c>
      <c r="F9" s="36"/>
      <c r="G9" s="42">
        <f>F10</f>
        <v>1</v>
      </c>
    </row>
    <row r="10" spans="1:8" ht="17.399999999999999" thickBot="1" x14ac:dyDescent="0.35">
      <c r="A10" s="23" t="s">
        <v>25</v>
      </c>
      <c r="B10" s="11">
        <v>13</v>
      </c>
      <c r="C10" s="53">
        <f>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</f>
        <v>3.1680000000000006</v>
      </c>
      <c r="D10" s="43">
        <f>MROUND(IF(B10&lt;=C49,B10*C71*D49,IF(AND(B10&gt;C49,B10&lt;=C50),(C49-B49)*D49*C71+(B10-C49)*C71*D50,IF(AND(B10&gt;C50,B10&lt;=C51),C49*C71*D49+(C50-C49)*C71*D50+(B10 -C50)*C71*D51,IF(AND(B10&gt;C51,B10&lt;=C52),C49*C71*D49+(C50-C49)*C71*D50+(C51-C50)*C71*D51+(B10 -C51)*C71*D52,IF(AND(B10&gt;C52,B10&lt;=C53),C49*C71*D49+(C50-C49)*C71*D50+(C51-C50)*C71*D51+(C52-C51)*C71*D52+(B10 -C52)*C71*D53,IF(AND(B10&gt;C53,B10&lt;=C54),C49*C71*D49+(C50-C49)*C71*D50+(C51-C50)*C71*D51+(C52-C51)*C71*D52+(C53-C52)*C71*D53+(B10 -C53)*C71*D54,IF(AND(B10&gt;C54,B10&lt;=C55),C49*C71*D49+(C50-C49)*C71*D50+(C51-C50)*C71*D51+(C52-C51)*C71*D52+(C53-C52)*C71*D53+(C54-C53)*C71*D54+(B10-C54)*C71*D55,IF(AND(B10&gt;C55,B10&lt;=C56),C49*C71*D49+(C50-C49)*C71*D50+(C51-C50)*C71*D51+(C52-C51)*C71*D52+(C53-C52)*C71*D53+(C54-C53)*C71*D54+(C53-C54)*C71*D55+(B10-C55)*C71*D56,0)))))))),0.5)</f>
        <v>3</v>
      </c>
      <c r="E10" s="43">
        <f>MROUND(C10-C8,0.5)</f>
        <v>1.5</v>
      </c>
      <c r="F10" s="43">
        <f>IF(MROUND(C10-C9,0.5)=0,0.5,MROUND(C10-C9,0.5))</f>
        <v>1</v>
      </c>
      <c r="G10" s="50"/>
    </row>
    <row r="11" spans="1:8" ht="14.25" customHeight="1" x14ac:dyDescent="0.3">
      <c r="A11" s="1"/>
      <c r="B11" s="2"/>
      <c r="C11" s="2"/>
      <c r="D11" s="2"/>
      <c r="E11" s="2"/>
      <c r="F11" s="2"/>
      <c r="G11" s="2"/>
      <c r="H11" s="2"/>
    </row>
    <row r="12" spans="1:8" ht="10.5" hidden="1" customHeight="1" x14ac:dyDescent="0.3">
      <c r="A12" s="1"/>
      <c r="B12" s="2"/>
      <c r="C12" s="2"/>
      <c r="D12" s="2"/>
      <c r="E12" s="2"/>
      <c r="F12" s="2"/>
      <c r="G12" s="2"/>
      <c r="H12" s="2"/>
    </row>
    <row r="13" spans="1:8" ht="16.8" hidden="1" x14ac:dyDescent="0.3">
      <c r="A13" s="1"/>
      <c r="B13" s="2"/>
      <c r="C13" s="2"/>
      <c r="D13" s="2"/>
      <c r="E13" s="2"/>
      <c r="F13" s="2"/>
      <c r="G13" s="2"/>
      <c r="H13" s="2"/>
    </row>
    <row r="14" spans="1:8" ht="16.8" hidden="1" x14ac:dyDescent="0.3">
      <c r="A14" s="1"/>
      <c r="B14" s="2"/>
      <c r="C14" s="2"/>
      <c r="D14" s="2"/>
      <c r="E14" s="2"/>
      <c r="F14" s="2"/>
      <c r="G14" s="2"/>
      <c r="H14" s="2"/>
    </row>
    <row r="15" spans="1:8" ht="16.8" hidden="1" x14ac:dyDescent="0.3">
      <c r="A15" s="1"/>
      <c r="B15" s="2"/>
      <c r="C15" s="2"/>
      <c r="D15" s="2"/>
      <c r="E15" s="2"/>
      <c r="F15" s="2"/>
      <c r="G15" s="2"/>
      <c r="H15" s="2"/>
    </row>
    <row r="16" spans="1:8" ht="16.8" hidden="1" x14ac:dyDescent="0.3">
      <c r="A16" s="1"/>
      <c r="B16" s="2"/>
      <c r="C16" s="2"/>
      <c r="D16" s="2"/>
      <c r="E16" s="2"/>
      <c r="F16" s="2"/>
      <c r="G16" s="2"/>
      <c r="H16" s="2"/>
    </row>
    <row r="17" spans="1:8" ht="16.8" hidden="1" x14ac:dyDescent="0.3">
      <c r="A17" s="1"/>
      <c r="B17" s="2"/>
      <c r="C17" s="2"/>
      <c r="D17" s="2"/>
      <c r="E17" s="2"/>
      <c r="F17" s="2"/>
      <c r="G17" s="2"/>
      <c r="H17" s="2"/>
    </row>
    <row r="18" spans="1:8" ht="16.8" hidden="1" x14ac:dyDescent="0.3">
      <c r="A18" s="1"/>
      <c r="B18" s="2"/>
      <c r="C18" s="2"/>
      <c r="D18" s="2"/>
      <c r="E18" s="2"/>
      <c r="F18" s="2"/>
      <c r="G18" s="2"/>
      <c r="H18" s="2"/>
    </row>
    <row r="19" spans="1:8" ht="16.8" hidden="1" x14ac:dyDescent="0.3">
      <c r="A19" s="1"/>
      <c r="B19" s="2"/>
      <c r="C19" s="2"/>
      <c r="D19" s="2"/>
      <c r="E19" s="2"/>
      <c r="F19" s="2"/>
      <c r="G19" s="2"/>
      <c r="H19" s="2"/>
    </row>
    <row r="20" spans="1:8" ht="16.8" hidden="1" x14ac:dyDescent="0.3">
      <c r="A20" s="1"/>
      <c r="B20" s="2"/>
      <c r="C20" s="2"/>
      <c r="D20" s="2"/>
      <c r="E20" s="2"/>
      <c r="F20" s="2"/>
      <c r="G20" s="2"/>
      <c r="H20" s="2"/>
    </row>
    <row r="21" spans="1:8" ht="16.8" hidden="1" x14ac:dyDescent="0.3">
      <c r="A21" s="1"/>
      <c r="B21" s="2"/>
      <c r="C21" s="2"/>
      <c r="D21" s="2"/>
      <c r="E21" s="2"/>
      <c r="F21" s="2"/>
      <c r="G21" s="2"/>
      <c r="H21" s="2"/>
    </row>
    <row r="22" spans="1:8" ht="16.8" hidden="1" x14ac:dyDescent="0.3">
      <c r="A22" s="1"/>
      <c r="B22" s="2"/>
      <c r="C22" s="2"/>
      <c r="D22" s="2"/>
      <c r="E22" s="2"/>
      <c r="F22" s="2"/>
      <c r="G22" s="2"/>
      <c r="H22" s="2"/>
    </row>
    <row r="23" spans="1:8" ht="16.8" hidden="1" x14ac:dyDescent="0.3">
      <c r="A23" s="1"/>
      <c r="B23" s="2"/>
      <c r="C23" s="2"/>
      <c r="D23" s="2"/>
      <c r="E23" s="2"/>
      <c r="F23" s="2"/>
      <c r="G23" s="2"/>
      <c r="H23" s="2"/>
    </row>
    <row r="24" spans="1:8" ht="13.5" hidden="1" customHeight="1" x14ac:dyDescent="0.3">
      <c r="A24" s="1"/>
      <c r="B24" s="2"/>
      <c r="C24" s="2"/>
      <c r="D24" s="2"/>
      <c r="E24" s="2"/>
      <c r="F24" s="2"/>
      <c r="G24" s="2"/>
      <c r="H24" s="2"/>
    </row>
    <row r="25" spans="1:8" ht="16.8" hidden="1" x14ac:dyDescent="0.3">
      <c r="A25" s="1"/>
      <c r="B25" s="2"/>
      <c r="C25" s="2"/>
      <c r="D25" s="2"/>
      <c r="E25" s="2"/>
      <c r="F25" s="2"/>
      <c r="G25" s="2"/>
      <c r="H25" s="2"/>
    </row>
    <row r="26" spans="1:8" ht="16.8" hidden="1" x14ac:dyDescent="0.3">
      <c r="A26" s="1"/>
      <c r="B26" s="2"/>
      <c r="C26" s="2"/>
      <c r="D26" s="2"/>
      <c r="E26" s="2"/>
      <c r="F26" s="2"/>
      <c r="G26" s="2"/>
      <c r="H26" s="2"/>
    </row>
    <row r="27" spans="1:8" ht="16.8" hidden="1" x14ac:dyDescent="0.3">
      <c r="A27" s="1"/>
      <c r="B27" s="2"/>
      <c r="C27" s="2"/>
      <c r="D27" s="2"/>
      <c r="E27" s="2"/>
      <c r="F27" s="2"/>
      <c r="G27" s="2"/>
      <c r="H27" s="2"/>
    </row>
    <row r="28" spans="1:8" ht="16.8" hidden="1" x14ac:dyDescent="0.3">
      <c r="A28" s="1"/>
      <c r="B28" s="2"/>
      <c r="C28" s="2"/>
      <c r="D28" s="2"/>
      <c r="E28" s="2"/>
      <c r="F28" s="2"/>
      <c r="G28" s="2"/>
      <c r="H28" s="2"/>
    </row>
    <row r="29" spans="1:8" ht="15.75" hidden="1" customHeight="1" x14ac:dyDescent="0.3">
      <c r="A29" s="1"/>
      <c r="B29" s="2"/>
      <c r="C29" s="2"/>
      <c r="D29" s="2"/>
      <c r="E29" s="2"/>
      <c r="F29" s="2"/>
      <c r="G29" s="2"/>
      <c r="H29" s="2"/>
    </row>
    <row r="30" spans="1:8" ht="15.75" hidden="1" customHeight="1" x14ac:dyDescent="0.3">
      <c r="A30" s="1"/>
      <c r="B30" s="2"/>
      <c r="C30" s="2"/>
      <c r="D30" s="2"/>
      <c r="E30" s="2"/>
      <c r="F30" s="2"/>
      <c r="G30" s="2"/>
      <c r="H30" s="2"/>
    </row>
    <row r="31" spans="1:8" ht="15.75" hidden="1" customHeight="1" x14ac:dyDescent="0.3">
      <c r="A31" s="1"/>
      <c r="B31" s="2"/>
      <c r="C31" s="2"/>
      <c r="D31" s="2"/>
      <c r="E31" s="2"/>
      <c r="F31" s="2"/>
      <c r="G31" s="2"/>
      <c r="H31" s="2"/>
    </row>
    <row r="32" spans="1:8" ht="15.75" hidden="1" customHeight="1" x14ac:dyDescent="0.3">
      <c r="A32" s="1"/>
      <c r="B32" s="2"/>
      <c r="C32" s="2"/>
      <c r="D32" s="2"/>
      <c r="E32" s="2"/>
      <c r="F32" s="2"/>
      <c r="G32" s="2"/>
      <c r="H32" s="2"/>
    </row>
    <row r="33" spans="1:8" ht="15.75" hidden="1" customHeight="1" x14ac:dyDescent="0.3">
      <c r="A33" s="1"/>
      <c r="B33" s="2"/>
      <c r="C33" s="2"/>
      <c r="D33" s="2"/>
      <c r="E33" s="2"/>
      <c r="F33" s="2"/>
      <c r="G33" s="2"/>
      <c r="H33" s="2"/>
    </row>
    <row r="34" spans="1:8" ht="16.8" hidden="1" x14ac:dyDescent="0.3">
      <c r="A34" s="1"/>
      <c r="B34" s="2"/>
      <c r="C34" s="2"/>
      <c r="D34" s="2"/>
      <c r="E34" s="2"/>
      <c r="F34" s="2"/>
      <c r="G34" s="2"/>
      <c r="H34" s="2"/>
    </row>
    <row r="35" spans="1:8" ht="16.8" hidden="1" x14ac:dyDescent="0.3">
      <c r="A35" s="1"/>
      <c r="B35" s="2"/>
      <c r="C35" s="2"/>
      <c r="D35" s="2"/>
      <c r="E35" s="2"/>
      <c r="F35" s="2"/>
      <c r="G35" s="2"/>
      <c r="H35" s="2"/>
    </row>
    <row r="36" spans="1:8" ht="16.8" hidden="1" x14ac:dyDescent="0.3">
      <c r="A36" s="1"/>
      <c r="B36" s="2"/>
      <c r="C36" s="2"/>
      <c r="D36" s="2"/>
      <c r="E36" s="2"/>
      <c r="F36" s="2"/>
      <c r="G36" s="2"/>
      <c r="H36" s="2"/>
    </row>
    <row r="37" spans="1:8" ht="16.8" hidden="1" x14ac:dyDescent="0.3">
      <c r="A37" s="1"/>
      <c r="B37" s="2"/>
      <c r="C37" s="2"/>
      <c r="D37" s="2"/>
      <c r="E37" s="2"/>
      <c r="F37" s="2"/>
      <c r="G37" s="2"/>
      <c r="H37" s="2"/>
    </row>
    <row r="38" spans="1:8" ht="16.8" hidden="1" x14ac:dyDescent="0.3">
      <c r="A38" s="1"/>
      <c r="B38" s="2"/>
      <c r="C38" s="2"/>
      <c r="D38" s="2"/>
      <c r="E38" s="2"/>
      <c r="F38" s="2"/>
      <c r="G38" s="2"/>
      <c r="H38" s="2"/>
    </row>
    <row r="39" spans="1:8" ht="16.8" hidden="1" x14ac:dyDescent="0.3">
      <c r="A39" s="1"/>
      <c r="B39" s="2"/>
      <c r="C39" s="2"/>
      <c r="D39" s="2"/>
      <c r="E39" s="2"/>
      <c r="F39" s="2"/>
      <c r="G39" s="2"/>
      <c r="H39" s="2"/>
    </row>
    <row r="40" spans="1:8" ht="16.8" hidden="1" x14ac:dyDescent="0.3">
      <c r="A40" s="1"/>
      <c r="B40" s="2"/>
      <c r="C40" s="2"/>
      <c r="D40" s="2"/>
      <c r="E40" s="2"/>
      <c r="F40" s="2"/>
      <c r="G40" s="2"/>
      <c r="H40" s="2"/>
    </row>
    <row r="41" spans="1:8" ht="16.8" hidden="1" x14ac:dyDescent="0.3">
      <c r="A41" s="1"/>
      <c r="B41" s="2"/>
      <c r="C41" s="2"/>
      <c r="D41" s="2"/>
      <c r="E41" s="2"/>
      <c r="F41" s="2"/>
      <c r="G41" s="2"/>
      <c r="H41" s="2"/>
    </row>
    <row r="42" spans="1:8" ht="16.8" hidden="1" x14ac:dyDescent="0.3">
      <c r="A42" s="1"/>
      <c r="B42" s="2"/>
      <c r="C42" s="2"/>
      <c r="D42" s="2"/>
      <c r="E42" s="2"/>
      <c r="F42" s="2"/>
      <c r="G42" s="2"/>
      <c r="H42" s="2"/>
    </row>
    <row r="43" spans="1:8" ht="16.8" hidden="1" x14ac:dyDescent="0.3">
      <c r="A43" s="1"/>
      <c r="B43" s="2"/>
      <c r="C43" s="2"/>
      <c r="D43" s="2"/>
      <c r="E43" s="2"/>
      <c r="F43" s="2"/>
      <c r="G43" s="2"/>
      <c r="H43" s="2"/>
    </row>
    <row r="44" spans="1:8" ht="16.8" hidden="1" x14ac:dyDescent="0.3">
      <c r="A44" s="1"/>
      <c r="B44" s="2"/>
      <c r="C44" s="2"/>
      <c r="D44" s="2"/>
      <c r="E44" s="2"/>
      <c r="F44" s="2"/>
      <c r="G44" s="2"/>
      <c r="H44" s="2"/>
    </row>
    <row r="45" spans="1:8" ht="16.8" hidden="1" x14ac:dyDescent="0.3">
      <c r="A45" s="1"/>
      <c r="B45" s="2"/>
      <c r="C45" s="2"/>
      <c r="D45" s="2"/>
      <c r="E45" s="2"/>
      <c r="F45" s="2"/>
      <c r="G45" s="2"/>
      <c r="H45" s="2"/>
    </row>
    <row r="46" spans="1:8" ht="16.8" x14ac:dyDescent="0.3">
      <c r="A46" s="1"/>
      <c r="B46" s="2"/>
      <c r="C46" s="2"/>
      <c r="D46" s="2"/>
      <c r="E46" s="2"/>
      <c r="F46" s="2"/>
      <c r="G46" s="2"/>
      <c r="H46" s="2"/>
    </row>
    <row r="47" spans="1:8" ht="17.399999999999999" thickBot="1" x14ac:dyDescent="0.35">
      <c r="A47" s="1"/>
      <c r="B47" s="2"/>
      <c r="C47" s="2"/>
      <c r="D47" s="2"/>
      <c r="E47" s="2"/>
      <c r="F47" s="2"/>
      <c r="G47" s="2"/>
      <c r="H47" s="2"/>
    </row>
    <row r="48" spans="1:8" ht="51" thickBot="1" x14ac:dyDescent="0.35">
      <c r="A48" s="26" t="s">
        <v>9</v>
      </c>
      <c r="B48" s="26" t="s">
        <v>10</v>
      </c>
      <c r="C48" s="26" t="s">
        <v>3</v>
      </c>
      <c r="D48" s="26" t="s">
        <v>4</v>
      </c>
      <c r="E48" s="24" t="s">
        <v>5</v>
      </c>
      <c r="F48" s="2"/>
      <c r="G48" s="2"/>
      <c r="H48" s="2"/>
    </row>
    <row r="49" spans="1:8" ht="17.399999999999999" thickBot="1" x14ac:dyDescent="0.35">
      <c r="A49" s="4">
        <v>1</v>
      </c>
      <c r="B49" s="5">
        <v>0</v>
      </c>
      <c r="C49" s="5">
        <v>7</v>
      </c>
      <c r="D49" s="5">
        <v>1.2</v>
      </c>
      <c r="E49" s="5">
        <v>0.28999999999999998</v>
      </c>
      <c r="F49" s="2"/>
      <c r="G49" s="2"/>
      <c r="H49" s="2"/>
    </row>
    <row r="50" spans="1:8" ht="17.399999999999999" thickBot="1" x14ac:dyDescent="0.35">
      <c r="A50" s="4">
        <v>2</v>
      </c>
      <c r="B50" s="5">
        <v>7.01</v>
      </c>
      <c r="C50" s="5">
        <v>13</v>
      </c>
      <c r="D50" s="5">
        <v>0.8</v>
      </c>
      <c r="E50" s="5">
        <v>0.19</v>
      </c>
      <c r="F50" s="2"/>
      <c r="G50" s="2"/>
      <c r="H50" s="2"/>
    </row>
    <row r="51" spans="1:8" x14ac:dyDescent="0.3">
      <c r="A51" s="2"/>
      <c r="B51" s="2"/>
      <c r="C51" s="2"/>
      <c r="D51" s="2"/>
    </row>
    <row r="52" spans="1:8" ht="11.25" customHeight="1" x14ac:dyDescent="0.3">
      <c r="A52" s="2"/>
      <c r="B52" s="2"/>
      <c r="C52" s="2"/>
      <c r="D52" s="2"/>
    </row>
    <row r="53" spans="1:8" hidden="1" x14ac:dyDescent="0.3">
      <c r="A53" s="2"/>
      <c r="B53" s="2"/>
      <c r="C53" s="2"/>
      <c r="D53" s="2"/>
    </row>
    <row r="54" spans="1:8" hidden="1" x14ac:dyDescent="0.3">
      <c r="A54" s="2"/>
      <c r="B54" s="2"/>
      <c r="C54" s="2"/>
      <c r="D54" s="2"/>
    </row>
    <row r="55" spans="1:8" hidden="1" x14ac:dyDescent="0.3">
      <c r="A55" s="2"/>
      <c r="B55" s="2"/>
      <c r="C55" s="2"/>
      <c r="D55" s="2"/>
    </row>
    <row r="56" spans="1:8" hidden="1" x14ac:dyDescent="0.3">
      <c r="A56" s="2"/>
      <c r="B56" s="2"/>
      <c r="C56" s="2"/>
      <c r="D56" s="2"/>
    </row>
    <row r="57" spans="1:8" ht="16.8" hidden="1" x14ac:dyDescent="0.3">
      <c r="A57" s="3"/>
      <c r="B57" s="2"/>
      <c r="C57" s="2"/>
      <c r="D57" s="2"/>
      <c r="E57" s="2"/>
      <c r="F57" s="2"/>
      <c r="G57" s="2"/>
      <c r="H57" s="2"/>
    </row>
    <row r="58" spans="1:8" ht="16.8" hidden="1" x14ac:dyDescent="0.3">
      <c r="A58" s="3"/>
      <c r="B58" s="2"/>
      <c r="C58" s="2"/>
      <c r="D58" s="2"/>
      <c r="E58" s="2"/>
      <c r="F58" s="2"/>
      <c r="G58" s="2"/>
      <c r="H58" s="2"/>
    </row>
    <row r="59" spans="1:8" ht="16.8" hidden="1" x14ac:dyDescent="0.3">
      <c r="A59" s="3"/>
      <c r="B59" s="2"/>
      <c r="C59" s="2"/>
      <c r="D59" s="2"/>
      <c r="E59" s="2"/>
      <c r="F59" s="2"/>
      <c r="G59" s="2"/>
      <c r="H59" s="2"/>
    </row>
    <row r="60" spans="1:8" ht="16.8" hidden="1" x14ac:dyDescent="0.3">
      <c r="A60" s="3"/>
      <c r="B60" s="2"/>
      <c r="C60" s="2"/>
      <c r="D60" s="2"/>
      <c r="E60" s="2"/>
      <c r="F60" s="2"/>
      <c r="G60" s="2"/>
      <c r="H60" s="2"/>
    </row>
    <row r="61" spans="1:8" ht="16.8" hidden="1" x14ac:dyDescent="0.3">
      <c r="A61" s="3"/>
      <c r="B61" s="2"/>
      <c r="C61" s="2"/>
      <c r="D61" s="2"/>
      <c r="E61" s="2"/>
      <c r="F61" s="2"/>
      <c r="G61" s="2"/>
      <c r="H61" s="2"/>
    </row>
    <row r="62" spans="1:8" ht="16.8" hidden="1" x14ac:dyDescent="0.3">
      <c r="A62" s="3"/>
      <c r="B62" s="2"/>
      <c r="C62" s="2"/>
      <c r="D62" s="2"/>
      <c r="E62" s="2"/>
      <c r="F62" s="2"/>
      <c r="G62" s="2"/>
      <c r="H62" s="2"/>
    </row>
    <row r="63" spans="1:8" ht="16.8" hidden="1" x14ac:dyDescent="0.3">
      <c r="A63" s="3"/>
      <c r="B63" s="2"/>
      <c r="C63" s="2"/>
      <c r="D63" s="2"/>
      <c r="E63" s="2"/>
      <c r="F63" s="2"/>
      <c r="G63" s="2"/>
      <c r="H63" s="2"/>
    </row>
    <row r="64" spans="1:8" ht="16.8" hidden="1" x14ac:dyDescent="0.3">
      <c r="A64" s="3"/>
      <c r="B64" s="2"/>
      <c r="C64" s="2"/>
      <c r="D64" s="2"/>
      <c r="E64" s="2"/>
      <c r="F64" s="2"/>
      <c r="G64" s="2"/>
      <c r="H64" s="2"/>
    </row>
    <row r="65" spans="1:8" ht="16.8" hidden="1" x14ac:dyDescent="0.3">
      <c r="A65" s="3"/>
      <c r="B65" s="2"/>
      <c r="C65" s="2"/>
      <c r="D65" s="2"/>
      <c r="E65" s="2"/>
      <c r="F65" s="2"/>
      <c r="G65" s="2"/>
      <c r="H65" s="2"/>
    </row>
    <row r="66" spans="1:8" ht="16.8" hidden="1" x14ac:dyDescent="0.3">
      <c r="A66" s="3"/>
      <c r="B66" s="2"/>
      <c r="C66" s="2"/>
      <c r="D66" s="2"/>
      <c r="E66" s="2"/>
      <c r="F66" s="2"/>
      <c r="G66" s="2"/>
      <c r="H66" s="2"/>
    </row>
    <row r="67" spans="1:8" ht="16.8" hidden="1" x14ac:dyDescent="0.3">
      <c r="A67" s="3"/>
      <c r="B67" s="2"/>
      <c r="C67" s="2"/>
      <c r="D67" s="2"/>
      <c r="E67" s="2"/>
      <c r="F67" s="2"/>
      <c r="G67" s="2"/>
      <c r="H67" s="2"/>
    </row>
    <row r="68" spans="1:8" ht="16.8" x14ac:dyDescent="0.3">
      <c r="A68" s="3"/>
      <c r="B68" s="2"/>
      <c r="C68" s="2"/>
      <c r="D68" s="2"/>
      <c r="E68" s="2"/>
      <c r="F68" s="2"/>
      <c r="G68" s="2"/>
      <c r="H68" s="2"/>
    </row>
    <row r="69" spans="1:8" ht="16.8" x14ac:dyDescent="0.4">
      <c r="A69" s="16" t="s">
        <v>36</v>
      </c>
      <c r="B69" s="2"/>
      <c r="C69" s="54">
        <v>0.2</v>
      </c>
      <c r="D69" s="7" t="s">
        <v>6</v>
      </c>
      <c r="E69" s="2"/>
      <c r="F69" s="2"/>
      <c r="G69" s="2"/>
      <c r="H69" s="2"/>
    </row>
    <row r="70" spans="1:8" ht="16.8" x14ac:dyDescent="0.4">
      <c r="A70" s="3" t="s">
        <v>7</v>
      </c>
      <c r="B70" s="2"/>
      <c r="C70" s="8">
        <f>ROUND(C69*0.19,2)</f>
        <v>0.04</v>
      </c>
      <c r="D70" s="7" t="s">
        <v>6</v>
      </c>
      <c r="E70" s="2"/>
      <c r="F70" s="2"/>
      <c r="G70" s="2"/>
      <c r="H70" s="2"/>
    </row>
    <row r="71" spans="1:8" ht="16.8" x14ac:dyDescent="0.4">
      <c r="A71" s="3" t="s">
        <v>8</v>
      </c>
      <c r="B71" s="2"/>
      <c r="C71" s="8">
        <f>C69+C70</f>
        <v>0.24000000000000002</v>
      </c>
      <c r="D71" s="7" t="s">
        <v>6</v>
      </c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5" spans="1:8" x14ac:dyDescent="0.3">
      <c r="D75" s="61">
        <v>17</v>
      </c>
    </row>
  </sheetData>
  <mergeCells count="2">
    <mergeCell ref="A1:H1"/>
    <mergeCell ref="A5:G5"/>
  </mergeCells>
  <pageMargins left="0.9" right="0.45" top="0.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T069</vt:lpstr>
      <vt:lpstr>T070</vt:lpstr>
      <vt:lpstr>T071</vt:lpstr>
      <vt:lpstr>T072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Octavian David</dc:creator>
  <cp:lastModifiedBy>Ioan Iusan</cp:lastModifiedBy>
  <cp:lastPrinted>2023-12-18T10:42:40Z</cp:lastPrinted>
  <dcterms:created xsi:type="dcterms:W3CDTF">2015-06-05T18:17:20Z</dcterms:created>
  <dcterms:modified xsi:type="dcterms:W3CDTF">2023-12-18T10:42:46Z</dcterms:modified>
</cp:coreProperties>
</file>