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\\fileservervr\Consiliul 17\SEDINTE_2023\23_sedinta_ordinara_21_decembrie_2023\hotarari_218_\"/>
    </mc:Choice>
  </mc:AlternateContent>
  <xr:revisionPtr revIDLastSave="0" documentId="13_ncr:1_{AB6BA113-8899-402B-87C1-6D4FB4DE0918}" xr6:coauthVersionLast="47" xr6:coauthVersionMax="47" xr10:uidLastSave="{00000000-0000-0000-0000-000000000000}"/>
  <bookViews>
    <workbookView xWindow="-108" yWindow="-108" windowWidth="30936" windowHeight="16896" activeTab="1" xr2:uid="{00000000-000D-0000-FFFF-FFFF00000000}"/>
  </bookViews>
  <sheets>
    <sheet name="T142" sheetId="18" r:id="rId1"/>
    <sheet name="T14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8" l="1"/>
  <c r="D11" i="18"/>
  <c r="H7" i="18" s="1"/>
  <c r="C70" i="18"/>
  <c r="C71" i="18" s="1"/>
  <c r="D13" i="18" s="1"/>
  <c r="J7" i="18" s="1"/>
  <c r="C67" i="1"/>
  <c r="C68" i="1" s="1"/>
  <c r="C15" i="1" s="1"/>
  <c r="D15" i="1" l="1"/>
  <c r="L7" i="1" s="1"/>
  <c r="D8" i="1"/>
  <c r="E7" i="1" s="1"/>
  <c r="D13" i="1"/>
  <c r="J7" i="1" s="1"/>
  <c r="C8" i="1"/>
  <c r="E15" i="1" s="1"/>
  <c r="L8" i="1" s="1"/>
  <c r="D14" i="1"/>
  <c r="K7" i="1" s="1"/>
  <c r="D12" i="1"/>
  <c r="I7" i="1" s="1"/>
  <c r="C9" i="1"/>
  <c r="F15" i="1" s="1"/>
  <c r="L9" i="1" s="1"/>
  <c r="C12" i="1"/>
  <c r="I15" i="1" s="1"/>
  <c r="L12" i="1" s="1"/>
  <c r="C13" i="1"/>
  <c r="F13" i="1" s="1"/>
  <c r="J9" i="1" s="1"/>
  <c r="C11" i="18"/>
  <c r="F11" i="18" s="1"/>
  <c r="H9" i="18" s="1"/>
  <c r="C14" i="18"/>
  <c r="J14" i="18" s="1"/>
  <c r="K13" i="18" s="1"/>
  <c r="D10" i="18"/>
  <c r="G7" i="18" s="1"/>
  <c r="D14" i="18"/>
  <c r="K7" i="18" s="1"/>
  <c r="C9" i="18"/>
  <c r="C10" i="18"/>
  <c r="F10" i="18" s="1"/>
  <c r="G9" i="18" s="1"/>
  <c r="D9" i="1"/>
  <c r="F7" i="1" s="1"/>
  <c r="C8" i="18"/>
  <c r="E10" i="18" s="1"/>
  <c r="G8" i="18" s="1"/>
  <c r="C12" i="18"/>
  <c r="F12" i="18" s="1"/>
  <c r="I9" i="18" s="1"/>
  <c r="C10" i="1"/>
  <c r="D8" i="18"/>
  <c r="E7" i="18" s="1"/>
  <c r="D12" i="18"/>
  <c r="I7" i="18" s="1"/>
  <c r="D10" i="1"/>
  <c r="G7" i="1" s="1"/>
  <c r="C14" i="1"/>
  <c r="F13" i="18"/>
  <c r="J9" i="18" s="1"/>
  <c r="C11" i="1"/>
  <c r="D9" i="18"/>
  <c r="F7" i="18" s="1"/>
  <c r="D11" i="1"/>
  <c r="H7" i="1" s="1"/>
  <c r="F12" i="1"/>
  <c r="I9" i="1" s="1"/>
  <c r="H13" i="18"/>
  <c r="J11" i="18" s="1"/>
  <c r="H14" i="18"/>
  <c r="K11" i="18" s="1"/>
  <c r="E9" i="1" l="1"/>
  <c r="F8" i="1" s="1"/>
  <c r="E13" i="1"/>
  <c r="J8" i="1" s="1"/>
  <c r="E12" i="1"/>
  <c r="I8" i="1" s="1"/>
  <c r="I14" i="1"/>
  <c r="K12" i="1" s="1"/>
  <c r="J14" i="1"/>
  <c r="K13" i="1" s="1"/>
  <c r="I13" i="1"/>
  <c r="J12" i="1" s="1"/>
  <c r="F14" i="1"/>
  <c r="K9" i="1" s="1"/>
  <c r="J15" i="1"/>
  <c r="L13" i="1" s="1"/>
  <c r="E14" i="1"/>
  <c r="K8" i="1" s="1"/>
  <c r="F10" i="1"/>
  <c r="G9" i="1" s="1"/>
  <c r="H14" i="1"/>
  <c r="K11" i="1" s="1"/>
  <c r="G13" i="18"/>
  <c r="J10" i="18" s="1"/>
  <c r="G11" i="18"/>
  <c r="H10" i="18" s="1"/>
  <c r="I14" i="18"/>
  <c r="K12" i="18" s="1"/>
  <c r="G14" i="18"/>
  <c r="K10" i="18" s="1"/>
  <c r="F14" i="18"/>
  <c r="K9" i="18" s="1"/>
  <c r="E14" i="18"/>
  <c r="K8" i="18" s="1"/>
  <c r="H13" i="1"/>
  <c r="J11" i="1" s="1"/>
  <c r="I13" i="18"/>
  <c r="J12" i="18" s="1"/>
  <c r="F11" i="1"/>
  <c r="H9" i="1" s="1"/>
  <c r="E11" i="1"/>
  <c r="H8" i="1" s="1"/>
  <c r="G14" i="1"/>
  <c r="K10" i="1" s="1"/>
  <c r="H12" i="18"/>
  <c r="I11" i="18" s="1"/>
  <c r="E9" i="18"/>
  <c r="F8" i="18" s="1"/>
  <c r="E13" i="18"/>
  <c r="J8" i="18" s="1"/>
  <c r="E12" i="18"/>
  <c r="I8" i="18" s="1"/>
  <c r="E11" i="18"/>
  <c r="H8" i="18" s="1"/>
  <c r="G11" i="1"/>
  <c r="H10" i="1" s="1"/>
  <c r="E10" i="1"/>
  <c r="G8" i="1" s="1"/>
  <c r="G12" i="1"/>
  <c r="I10" i="1" s="1"/>
  <c r="G13" i="1"/>
  <c r="J10" i="1" s="1"/>
  <c r="G12" i="18"/>
  <c r="I10" i="18" s="1"/>
  <c r="H15" i="1"/>
  <c r="L11" i="1" s="1"/>
  <c r="H12" i="1"/>
  <c r="I11" i="1" s="1"/>
  <c r="G15" i="1"/>
  <c r="L10" i="1" s="1"/>
  <c r="K15" i="1"/>
  <c r="L14" i="1" s="1"/>
</calcChain>
</file>

<file path=xl/sharedStrings.xml><?xml version="1.0" encoding="utf-8"?>
<sst xmlns="http://schemas.openxmlformats.org/spreadsheetml/2006/main" count="70" uniqueCount="30">
  <si>
    <t>Bilete de călătorie</t>
  </si>
  <si>
    <t>km</t>
  </si>
  <si>
    <t>Tarif  mediu/km/loc (lei)</t>
  </si>
  <si>
    <t>Zonă kilometrică finala</t>
  </si>
  <si>
    <t>Coeficient alfa</t>
  </si>
  <si>
    <t>lei/loc/km</t>
  </si>
  <si>
    <t xml:space="preserve">TVA                                                   </t>
  </si>
  <si>
    <t xml:space="preserve">Tarif mediu cu TVA                        </t>
  </si>
  <si>
    <t>Nr.transă de distanță</t>
  </si>
  <si>
    <t>Zonă kilometrică initiala</t>
  </si>
  <si>
    <t>TARIFE DE CĂLĂTORIE PRACTICATE PE TRASEUL T 143</t>
  </si>
  <si>
    <t>Cod Traseu: T143 CÂMPIA TURZII - TRITENII DE JOS (ramificație) - FRATA</t>
  </si>
  <si>
    <t>Ofertant: SOSIM TRANS S.R.L.</t>
  </si>
  <si>
    <t>Câmpia Turzii - Autogara Daghemana</t>
  </si>
  <si>
    <t>Viișoara</t>
  </si>
  <si>
    <t>Urca - ramificație</t>
  </si>
  <si>
    <t>Tritenii de Jos - ramificație</t>
  </si>
  <si>
    <t>Bolduț</t>
  </si>
  <si>
    <t>Boian</t>
  </si>
  <si>
    <t>Ceanu Mare - ramificație</t>
  </si>
  <si>
    <t>Soporu de Câmpie</t>
  </si>
  <si>
    <t>Frata</t>
  </si>
  <si>
    <t xml:space="preserve">Tarif mediu pe traseul T143        </t>
  </si>
  <si>
    <t>TARIFE DE CĂLĂTORIE PRACTICATE PE TRASEUL T 142</t>
  </si>
  <si>
    <t>Cod Traseu: T142 CÂMPIA TURZII - TRITENII DE JOS (ramificație) - CEANU MARE</t>
  </si>
  <si>
    <t>Ceanu Mare</t>
  </si>
  <si>
    <t xml:space="preserve">Ceanu Mare </t>
  </si>
  <si>
    <t xml:space="preserve">Tarif mediu pe traseul T142        </t>
  </si>
  <si>
    <t>Tarif mediu lei/loc/km</t>
  </si>
  <si>
    <t>Observatii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</si>
</sst>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000000"/>
      <name val="Montserrat Light"/>
      <family val="3"/>
    </font>
    <font>
      <b/>
      <sz val="11"/>
      <color rgb="FF000000"/>
      <name val="Montserrat Light"/>
      <family val="3"/>
    </font>
    <font>
      <sz val="11"/>
      <color rgb="FF000000"/>
      <name val="Calibri"/>
      <family val="2"/>
    </font>
    <font>
      <sz val="11"/>
      <name val="Montserrat Light"/>
      <family val="3"/>
    </font>
    <font>
      <sz val="10"/>
      <color theme="1"/>
      <name val="Montserrat Light"/>
      <family val="3"/>
    </font>
    <font>
      <sz val="10"/>
      <color theme="0"/>
      <name val="Montserrat Light"/>
      <family val="3"/>
    </font>
  </fonts>
  <fills count="7">
    <fill>
      <patternFill patternType="none"/>
    </fill>
    <fill>
      <patternFill patternType="gray125"/>
    </fill>
    <fill>
      <patternFill patternType="solid">
        <fgColor rgb="FFA6A6A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000000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vertical="center"/>
    </xf>
    <xf numFmtId="0" fontId="1" fillId="0" borderId="12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7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6" xfId="0" applyFont="1" applyBorder="1"/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2" xfId="0" applyFont="1" applyBorder="1"/>
    <xf numFmtId="0" fontId="1" fillId="0" borderId="13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4" fillId="0" borderId="17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6" xfId="0" applyFont="1" applyBorder="1"/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2" xfId="0" applyFont="1" applyBorder="1"/>
    <xf numFmtId="0" fontId="4" fillId="0" borderId="13" xfId="0" applyFont="1" applyBorder="1" applyAlignment="1">
      <alignment horizontal="center" vertical="center"/>
    </xf>
    <xf numFmtId="0" fontId="4" fillId="0" borderId="9" xfId="0" applyFont="1" applyBorder="1"/>
    <xf numFmtId="0" fontId="4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21" xfId="0" applyFont="1" applyBorder="1" applyAlignment="1">
      <alignment horizontal="center" vertical="center" textRotation="90" wrapText="1"/>
    </xf>
    <xf numFmtId="0" fontId="1" fillId="0" borderId="22" xfId="0" applyFont="1" applyBorder="1" applyAlignment="1">
      <alignment horizontal="center" vertical="center" textRotation="90" wrapText="1"/>
    </xf>
    <xf numFmtId="0" fontId="1" fillId="0" borderId="22" xfId="0" applyFont="1" applyBorder="1" applyAlignment="1">
      <alignment horizontal="center" textRotation="90" wrapText="1"/>
    </xf>
    <xf numFmtId="0" fontId="1" fillId="0" borderId="23" xfId="0" applyFont="1" applyBorder="1" applyAlignment="1">
      <alignment horizontal="center" vertical="center" textRotation="90" wrapText="1"/>
    </xf>
    <xf numFmtId="0" fontId="0" fillId="0" borderId="16" xfId="0" applyBorder="1"/>
    <xf numFmtId="2" fontId="5" fillId="0" borderId="5" xfId="0" applyNumberFormat="1" applyFont="1" applyBorder="1" applyAlignment="1">
      <alignment horizontal="center" vertical="center" wrapText="1"/>
    </xf>
    <xf numFmtId="2" fontId="5" fillId="2" borderId="5" xfId="0" applyNumberFormat="1" applyFont="1" applyFill="1" applyBorder="1" applyAlignment="1">
      <alignment horizontal="center" vertical="center" wrapText="1"/>
    </xf>
    <xf numFmtId="2" fontId="5" fillId="5" borderId="5" xfId="0" applyNumberFormat="1" applyFont="1" applyFill="1" applyBorder="1" applyAlignment="1">
      <alignment horizontal="center" vertical="center" wrapText="1"/>
    </xf>
    <xf numFmtId="2" fontId="5" fillId="3" borderId="5" xfId="0" applyNumberFormat="1" applyFont="1" applyFill="1" applyBorder="1" applyAlignment="1">
      <alignment horizontal="center" vertical="center" wrapText="1"/>
    </xf>
    <xf numFmtId="2" fontId="5" fillId="4" borderId="18" xfId="0" applyNumberFormat="1" applyFont="1" applyFill="1" applyBorder="1" applyAlignment="1">
      <alignment horizontal="center" vertical="center" wrapText="1"/>
    </xf>
    <xf numFmtId="2" fontId="5" fillId="0" borderId="18" xfId="0" applyNumberFormat="1" applyFont="1" applyBorder="1" applyAlignment="1">
      <alignment horizontal="center" vertical="center" wrapText="1"/>
    </xf>
    <xf numFmtId="2" fontId="5" fillId="0" borderId="19" xfId="0" applyNumberFormat="1" applyFont="1" applyBorder="1" applyAlignment="1">
      <alignment horizontal="center" vertical="center" wrapText="1"/>
    </xf>
    <xf numFmtId="2" fontId="5" fillId="0" borderId="7" xfId="0" applyNumberFormat="1" applyFont="1" applyBorder="1" applyAlignment="1">
      <alignment horizontal="center" vertical="center" wrapText="1"/>
    </xf>
    <xf numFmtId="2" fontId="5" fillId="0" borderId="10" xfId="0" applyNumberFormat="1" applyFont="1" applyBorder="1" applyAlignment="1">
      <alignment horizontal="center" vertical="center" wrapText="1"/>
    </xf>
    <xf numFmtId="2" fontId="5" fillId="2" borderId="11" xfId="0" applyNumberFormat="1" applyFont="1" applyFill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textRotation="90"/>
    </xf>
    <xf numFmtId="2" fontId="5" fillId="3" borderId="10" xfId="0" applyNumberFormat="1" applyFont="1" applyFill="1" applyBorder="1" applyAlignment="1">
      <alignment horizontal="center" vertical="center" wrapText="1"/>
    </xf>
    <xf numFmtId="2" fontId="6" fillId="3" borderId="18" xfId="0" applyNumberFormat="1" applyFont="1" applyFill="1" applyBorder="1" applyAlignment="1">
      <alignment horizontal="center" vertical="center" wrapText="1"/>
    </xf>
    <xf numFmtId="2" fontId="6" fillId="3" borderId="5" xfId="0" applyNumberFormat="1" applyFont="1" applyFill="1" applyBorder="1" applyAlignment="1">
      <alignment horizontal="center" vertical="center" wrapText="1"/>
    </xf>
    <xf numFmtId="2" fontId="6" fillId="3" borderId="10" xfId="0" applyNumberFormat="1" applyFont="1" applyFill="1" applyBorder="1" applyAlignment="1">
      <alignment horizontal="center" vertical="center" wrapText="1"/>
    </xf>
    <xf numFmtId="0" fontId="1" fillId="6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BFB94-EEFE-47C5-9B67-262DFD4120C4}">
  <sheetPr>
    <pageSetUpPr fitToPage="1"/>
  </sheetPr>
  <dimension ref="A1:K73"/>
  <sheetViews>
    <sheetView topLeftCell="A2" zoomScaleNormal="100" workbookViewId="0">
      <selection activeCell="U48" sqref="U48"/>
    </sheetView>
  </sheetViews>
  <sheetFormatPr defaultRowHeight="14.4" x14ac:dyDescent="0.3"/>
  <cols>
    <col min="1" max="1" width="42" customWidth="1"/>
    <col min="2" max="3" width="12.33203125" customWidth="1"/>
    <col min="4" max="4" width="10.88671875" customWidth="1"/>
    <col min="5" max="5" width="8.33203125" customWidth="1"/>
    <col min="6" max="6" width="7.6640625" customWidth="1"/>
    <col min="7" max="7" width="8.5546875" customWidth="1"/>
    <col min="8" max="8" width="6.44140625" customWidth="1"/>
    <col min="9" max="9" width="6.33203125" customWidth="1"/>
    <col min="10" max="10" width="8.109375" customWidth="1"/>
    <col min="11" max="11" width="7" customWidth="1"/>
  </cols>
  <sheetData>
    <row r="1" spans="1:11" ht="16.8" x14ac:dyDescent="0.3">
      <c r="A1" s="59" t="s">
        <v>23</v>
      </c>
      <c r="B1" s="59"/>
      <c r="C1" s="59"/>
      <c r="D1" s="59"/>
      <c r="E1" s="59"/>
      <c r="F1" s="59"/>
      <c r="G1" s="59"/>
      <c r="H1" s="59"/>
      <c r="I1" s="59"/>
      <c r="J1" s="3"/>
    </row>
    <row r="2" spans="1:11" ht="16.8" x14ac:dyDescent="0.3">
      <c r="A2" s="5"/>
      <c r="B2" s="4"/>
      <c r="C2" s="4"/>
      <c r="D2" s="4"/>
      <c r="E2" s="4"/>
      <c r="F2" s="4"/>
      <c r="G2" s="4"/>
      <c r="H2" s="4"/>
      <c r="I2" s="4"/>
      <c r="J2" s="4"/>
    </row>
    <row r="3" spans="1:11" ht="16.8" x14ac:dyDescent="0.3">
      <c r="A3" s="1" t="s">
        <v>24</v>
      </c>
      <c r="B3" s="4"/>
      <c r="C3" s="4"/>
      <c r="D3" s="4"/>
      <c r="E3" s="4"/>
      <c r="F3" s="4"/>
      <c r="G3" s="4"/>
      <c r="H3" s="4"/>
      <c r="I3" s="4"/>
      <c r="J3" s="4"/>
    </row>
    <row r="4" spans="1:11" ht="17.399999999999999" thickBot="1" x14ac:dyDescent="0.35">
      <c r="A4" s="1" t="s">
        <v>12</v>
      </c>
      <c r="B4" s="4"/>
      <c r="C4" s="4"/>
      <c r="D4" s="4"/>
      <c r="E4" s="4"/>
      <c r="F4" s="4"/>
      <c r="G4" s="4"/>
      <c r="H4" s="4"/>
      <c r="I4" s="4"/>
      <c r="J4" s="4"/>
    </row>
    <row r="5" spans="1:11" ht="17.399999999999999" thickBot="1" x14ac:dyDescent="0.35">
      <c r="A5" s="60" t="s">
        <v>0</v>
      </c>
      <c r="B5" s="61"/>
      <c r="C5" s="61"/>
      <c r="D5" s="61"/>
      <c r="E5" s="61"/>
      <c r="F5" s="61"/>
      <c r="G5" s="61"/>
      <c r="H5" s="61"/>
      <c r="I5" s="61"/>
      <c r="J5" s="61"/>
      <c r="K5" s="42"/>
    </row>
    <row r="6" spans="1:11" ht="84" thickBot="1" x14ac:dyDescent="0.35">
      <c r="A6" s="6" t="s">
        <v>2</v>
      </c>
      <c r="B6" s="37" t="s">
        <v>1</v>
      </c>
      <c r="C6" s="37" t="s">
        <v>29</v>
      </c>
      <c r="D6" s="37" t="s">
        <v>13</v>
      </c>
      <c r="E6" s="37" t="s">
        <v>14</v>
      </c>
      <c r="F6" s="37" t="s">
        <v>15</v>
      </c>
      <c r="G6" s="37" t="s">
        <v>16</v>
      </c>
      <c r="H6" s="38" t="s">
        <v>17</v>
      </c>
      <c r="I6" s="39" t="s">
        <v>18</v>
      </c>
      <c r="J6" s="40" t="s">
        <v>19</v>
      </c>
      <c r="K6" s="41" t="s">
        <v>25</v>
      </c>
    </row>
    <row r="7" spans="1:11" ht="16.8" x14ac:dyDescent="0.3">
      <c r="A7" s="26" t="s">
        <v>13</v>
      </c>
      <c r="B7" s="27">
        <v>0</v>
      </c>
      <c r="C7" s="55"/>
      <c r="D7" s="47"/>
      <c r="E7" s="48">
        <f>D8</f>
        <v>1</v>
      </c>
      <c r="F7" s="48">
        <f>D9</f>
        <v>1.5</v>
      </c>
      <c r="G7" s="48">
        <f>D10</f>
        <v>2.5</v>
      </c>
      <c r="H7" s="48">
        <f>D11</f>
        <v>3.5</v>
      </c>
      <c r="I7" s="48">
        <f>D12</f>
        <v>4</v>
      </c>
      <c r="J7" s="48">
        <f>D13</f>
        <v>4.5</v>
      </c>
      <c r="K7" s="49">
        <f>D14</f>
        <v>5.5</v>
      </c>
    </row>
    <row r="8" spans="1:11" ht="16.8" x14ac:dyDescent="0.4">
      <c r="A8" s="28" t="s">
        <v>14</v>
      </c>
      <c r="B8" s="29">
        <v>4</v>
      </c>
      <c r="C8" s="56">
        <f>IF(B8&lt;=C49,B8*C71*D49,IF(AND(B8&gt;C49,B8&lt;=C50),(C49-B49)*D49*C71+(B8-C49)*C71*D50,IF(AND(B8&gt;C50,B8&lt;=C51),C49*C71*D49+(C50-C49)*C71*D50+(B8 -C50)*C71*D51,IF(AND(B8&gt;C51,B8&lt;=C52),C49*C71*D49+(C50-C49)*C71*D50+(C51-C50)*C71*D51+(B8 -C51)*C71*D52,IF(AND(B8&gt;C52,B8&lt;=C53),C49*C71*D49+(C50-C49)*C71*D50+(C51-C50)*C71*D51+(C52-C51)*C71*D52+(B8 -C52)*C71*D53,IF(AND(B8&gt;C53,B8&lt;=C54),C49*C71*D49+(C50-C49)*C71*D50+(C51-C50)*C71*D51+(C52-C51)*C71*D52+(C53-C52)*C71*D53+(B8 -C53)*C71*D54,IF(AND(B8&gt;C54,B8&lt;=C55),C49*C71*D49+(C50-C49)*C71*D50+(C51-C50)*C71*D51+(C52-C51)*C71*D52+(C53-C52)*C71*D53+(C54-C53)*C71*D54+(B8-C54)*C71*D55,IF(AND(B8&gt;C55,B8&lt;=C56),C49*C71*D49+(C50-C49)*C71*D50+(C51-C50)*C71*D51+(C52-C51)*C71*D52+(C53-C52)*C71*D53+(C54-C53)*C71*D54+(C53-C54)*C71*D55+(B8-C55)*C71*D56,0))))))))</f>
        <v>1.1040000000000001</v>
      </c>
      <c r="D8" s="43">
        <f>MROUND(IF(B8&lt;=C49,B8*C71*D49,IF(AND(B8&gt;C49,B8&lt;=C50),(C49-B49)*D49*C71+(B8-C49)*C71*D50,IF(AND(B8&gt;C50,B8&lt;=C51),C49*C71*D49+(C50-C49)*C71*D50+(B8 -C50)*C71*D51,IF(AND(B8&gt;C51,B8&lt;=C52),C49*C71*D49+(C50-C49)*C71*D50+(C51-C50)*C71*D51+(B8 -C51)*C71*D52,IF(AND(B8&gt;C52,B8&lt;=C53),C49*C71*D49+(C50-C49)*C71*D50+(C51-C50)*C71*D51+(C52-C51)*C71*D52+(B8 -C52)*C71*D53,IF(AND(B8&gt;C53,B8&lt;=C54),C49*C71*D49+(C50-C49)*C71*D50+(C51-C50)*C71*D51+(C52-C51)*C71*D52+(C53-C52)*C71*D53+(B8 -C53)*C71*D54,IF(AND(B8&gt;C54,B8&lt;=C55),C49*C71*D49+(C50-C49)*C71*D50+(C51-C50)*C71*D51+(C52-C51)*C71*D52+(C53-C52)*C71*D53+(C54-C53)*C71*D54+(B8-C54)*C71*D55,IF(AND(B8&gt;C55,B8&lt;=C56),C49*C71*D49+(C50-C49)*C71*D50+(C51-C50)*C71*D51+(C52-C51)*C71*D52+(C53-C52)*C71*D53+(C54-C53)*C71*D54+(C53-C54)*C71*D55+(B8-C55)*C71*D56,0)))))))),0.5)</f>
        <v>1</v>
      </c>
      <c r="E8" s="44"/>
      <c r="F8" s="43">
        <f>E9</f>
        <v>0.5</v>
      </c>
      <c r="G8" s="43">
        <f>E10</f>
        <v>1.5</v>
      </c>
      <c r="H8" s="43">
        <f>E11</f>
        <v>2</v>
      </c>
      <c r="I8" s="43">
        <f>E12</f>
        <v>3</v>
      </c>
      <c r="J8" s="43">
        <f>E13</f>
        <v>3.5</v>
      </c>
      <c r="K8" s="50">
        <f>E14</f>
        <v>4.5</v>
      </c>
    </row>
    <row r="9" spans="1:11" ht="16.8" x14ac:dyDescent="0.3">
      <c r="A9" s="30" t="s">
        <v>15</v>
      </c>
      <c r="B9" s="29">
        <v>6</v>
      </c>
      <c r="C9" s="56">
        <f>IF(B9&lt;=C49,B9*C71*D49,IF(AND(B9&gt;C49,B9&lt;=C50),(C49-B49)*D49*C71+(B9-C49)*C71*D50,IF(AND(B9&gt;C50,B9&lt;=C51),C49*C71*D49+(C50-C49)*C71*D50+(B9 -C50)*C71*D51,IF(AND(B9&gt;C51,B9&lt;=C52),C49*C71*D49+(C50-C49)*C71*D50+(C51-C50)*C71*D51+(B9 -C51)*C71*D52,IF(AND(B9&gt;C52,B9&lt;=C53),C49*C71*D49+(C50-C49)*C71*D50+(C51-C50)*C71*D51+(C52-C51)*C71*D52+(B9 -C52)*C71*D53,IF(AND(B9&gt;C53,B9&lt;=C54),C49*C71*D49+(C50-C49)*C71*D50+(C51-C50)*C71*D51+(C52-C51)*C71*D52+(C53-C52)*C71*D53+(B9 -C53)*C71*D54,IF(AND(B9&gt;C54,B9&lt;=C55),C49*C71*D49+(C50-C49)*C71*D50+(C51-C50)*C71*D51+(C52-C51)*C71*D52+(C53-C52)*C71*D53+(C54-C53)*C71*D54+(B9-C54)*C71*D55,IF(AND(B9&gt;C55,B9&lt;=C56),C49*C71*D49+(C50-C49)*C71*D50+(C51-C50)*C71*D51+(C52-C51)*C71*D52+(C53-C52)*C71*D53+(C54-C53)*C71*D54+(C53-C54)*C71*D55+(B9-C55)*C71*D56,0))))))))</f>
        <v>1.6560000000000001</v>
      </c>
      <c r="D9" s="43">
        <f>MROUND(IF(B9&lt;=C49,B9*C71*D49,IF(AND(B9&gt;C49,B9&lt;=C50),(C49-B49)*D49*C71+(B9-C49)*C71*D50,IF(AND(B9&gt;C50,B9&lt;=C51),C49*C71*D49+(C50-C49)*C71*D50+(B9 -C50)*C71*D51,IF(AND(B9&gt;C51,B9&lt;=C52),C49*C71*D49+(C50-C49)*C71*D50+(C51-C50)*C71*D51+(B9 -C51)*C71*D52,IF(AND(B9&gt;C52,B9&lt;=C53),C49*C71*D49+(C50-C49)*C71*D50+(C51-C50)*C71*D51+(C52-C51)*C71*D52+(B9 -C52)*C71*D53,IF(AND(B9&gt;C53,B9&lt;=C54),C49*C71*D49+(C50-C49)*C71*D50+(C51-C50)*C71*D51+(C52-C51)*C71*D52+(C53-C52)*C71*D53+(B9 -C53)*C71*D54,IF(AND(B9&gt;C54,B9&lt;=C55),C49*C71*D49+(C50-C49)*C71*D50+(C51-C50)*C71*D51+(C52-C51)*C71*D52+(C53-C52)*C71*D53+(C54-C53)*C71*D54+(B9-C54)*C71*D55,IF(AND(B9&gt;C55,B9&lt;=C56),C49*C71*D49+(C50-C49)*C71*D50+(C51-C50)*C71*D51+(C52-C51)*C71*D52+(C53-C52)*C71*D53+(C54-C53)*C71*D54+(C53-C54)*C71*D55+(B9-C55)*C71*D56,0)))))))),0.5)</f>
        <v>1.5</v>
      </c>
      <c r="E9" s="43">
        <f>IF(MROUND(C9-C8,0.5)=0,0.5,MROUND(C9-C8,0.5))</f>
        <v>0.5</v>
      </c>
      <c r="F9" s="44"/>
      <c r="G9" s="43">
        <f>F10</f>
        <v>1</v>
      </c>
      <c r="H9" s="43">
        <f>F11</f>
        <v>1.5</v>
      </c>
      <c r="I9" s="43">
        <f>F12</f>
        <v>2</v>
      </c>
      <c r="J9" s="43">
        <f>F13</f>
        <v>3</v>
      </c>
      <c r="K9" s="50">
        <f>F14</f>
        <v>4</v>
      </c>
    </row>
    <row r="10" spans="1:11" ht="16.8" x14ac:dyDescent="0.3">
      <c r="A10" s="30" t="s">
        <v>16</v>
      </c>
      <c r="B10" s="29">
        <v>9</v>
      </c>
      <c r="C10" s="56">
        <f>IF(B10&lt;=C49,B10*C71*D49,IF(AND(B10&gt;C49,B10&lt;=C50),(C49-B49)*D49*C71+(B10-C49)*C71*D50,IF(AND(B10&gt;C50,B10&lt;=C51),C49*C71*D49+(C50-C49)*C71*D50+(B10 -C50)*C71*D51,IF(AND(B10&gt;C51,B10&lt;=C52),C49*C71*D49+(C50-C49)*C71*D50+(C51-C50)*C71*D51+(B10 -C51)*C71*D52,IF(AND(B10&gt;C52,B10&lt;=C53),C49*C71*D49+(C50-C49)*C71*D50+(C51-C50)*C71*D51+(C52-C51)*C71*D52+(B10 -C52)*C71*D53,IF(AND(B10&gt;C53,B10&lt;=C54),C49*C71*D49+(C50-C49)*C71*D50+(C51-C50)*C71*D51+(C52-C51)*C71*D52+(C53-C52)*C71*D53+(B10 -C53)*C71*D54,IF(AND(B10&gt;C54,B10&lt;=C55),C49*C71*D49+(C50-C49)*C71*D50+(C51-C50)*C71*D51+(C52-C51)*C71*D52+(C53-C52)*C71*D53+(C54-C53)*C71*D54+(B10-C54)*C71*D55,IF(AND(B10&gt;C55,B10&lt;=C56),C49*C71*D49+(C50-C49)*C71*D50+(C51-C50)*C71*D51+(C52-C51)*C71*D52+(C53-C52)*C71*D53+(C54-C53)*C71*D54+(C53-C54)*C71*D55+(B10-C55)*C71*D56,0))))))))</f>
        <v>2.4840000000000004</v>
      </c>
      <c r="D10" s="43">
        <f>MROUND(IF(B10&lt;=C49,B10*C71*D49,IF(AND(B10&gt;C49,B10&lt;=C50),(C49-B49)*D49*C71+(B10-C49)*C71*D50,IF(AND(B10&gt;C50,B10&lt;=C51),C49*C71*D49+(C50-C49)*C71*D50+(B10 -C50)*C71*D51,IF(AND(B10&gt;C51,B10&lt;=C52),C49*C71*D49+(C50-C49)*C71*D50+(C51-C50)*C71*D51+(B10 -C51)*C71*D52,IF(AND(B10&gt;C52,B10&lt;=C53),C49*C71*D49+(C50-C49)*C71*D50+(C51-C50)*C71*D51+(C52-C51)*C71*D52+(B10 -C52)*C71*D53,IF(AND(B10&gt;C53,B10&lt;=C54),C49*C71*D49+(C50-C49)*C71*D50+(C51-C50)*C71*D51+(C52-C51)*C71*D52+(C53-C52)*C71*D53+(B10 -C53)*C71*D54,IF(AND(B10&gt;C54,B10&lt;=C55),C49*C71*D49+(C50-C49)*C71*D50+(C51-C50)*C71*D51+(C52-C51)*C71*D52+(C53-C52)*C71*D53+(C54-C53)*C71*D54+(B10-C54)*C71*D55,IF(AND(B10&gt;C55,B10&lt;=C56),C49*C71*D49+(C50-C49)*C71*D50+(C51-C50)*C71*D51+(C52-C51)*C71*D52+(C53-C52)*C71*D53+(C54-C53)*C71*D54+(C53-C54)*C71*D55+(B10-C55)*C71*D56,0)))))))),0.5)</f>
        <v>2.5</v>
      </c>
      <c r="E10" s="43">
        <f>MROUND(C10-C8,0.5)</f>
        <v>1.5</v>
      </c>
      <c r="F10" s="43">
        <f>IF(MROUND(C10-C9,0.5)=0,0.5,MROUND(C10-C9,0.5))</f>
        <v>1</v>
      </c>
      <c r="G10" s="45"/>
      <c r="H10" s="46">
        <f>G11</f>
        <v>1</v>
      </c>
      <c r="I10" s="43">
        <f>G12</f>
        <v>1.5</v>
      </c>
      <c r="J10" s="43">
        <f>G13</f>
        <v>2</v>
      </c>
      <c r="K10" s="50">
        <f>G14</f>
        <v>3</v>
      </c>
    </row>
    <row r="11" spans="1:11" ht="16.8" x14ac:dyDescent="0.3">
      <c r="A11" s="31" t="s">
        <v>17</v>
      </c>
      <c r="B11" s="29">
        <v>12</v>
      </c>
      <c r="C11" s="56">
        <f>IF(B11&lt;=C49,B11*C71*D49,IF(AND(B11&gt;C49,B11&lt;=C50),(C49-B49)*D49*C71+(B11-C49)*C71*D50,IF(AND(B11&gt;C50,B11&lt;=C51),C49*C71*D49+(C50-C49)*C71*D50+(B11 -C50)*C71*D51,IF(AND(B11&gt;C51,B11&lt;=C52),C49*C71*D49+(C50-C49)*C71*D50+(C51-C50)*C71*D51+(B11 -C51)*C71*D52,IF(AND(B11&gt;C52,B11&lt;=C53),C49*C71*D49+(C50-C49)*C71*D50+(C51-C50)*C71*D51+(C52-C51)*C71*D52+(B11 -C52)*C71*D53,IF(AND(B11&gt;C53,B11&lt;=C54),C49*C71*D49+(C50-C49)*C71*D50+(C51-C50)*C71*D51+(C52-C51)*C71*D52+(C53-C52)*C71*D53+(B11 -C53)*C71*D54,IF(AND(B11&gt;C54,B11&lt;=C55),C49*C71*D49+(C50-C49)*C71*D50+(C51-C50)*C71*D51+(C52-C51)*C71*D52+(C53-C52)*C71*D53+(C54-C53)*C71*D54+(B11-C54)*C71*D55,IF(AND(B11&gt;C55,B11&lt;=C56),C49*C71*D49+(C50-C49)*C71*D50+(C51-C50)*C71*D51+(C52-C51)*C71*D52+(C53-C52)*C71*D53+(C54-C53)*C71*D54+(C53-C54)*C71*D55+(B11-C55)*C71*D56,0))))))))</f>
        <v>3.3120000000000003</v>
      </c>
      <c r="D11" s="43">
        <f>MROUND(IF(B11&lt;=C49,B11*C71*D49,IF(AND(B11&gt;C49,B11&lt;=C50),(C49-B49)*D49*C71+(B11-C49)*C71*D50,IF(AND(B11&gt;C50,B11&lt;=C51),C49*C71*D49+(C50-C49)*C71*D50+(B11 -C50)*C71*D51,IF(AND(B11&gt;C51,B11&lt;=C52),C49*C71*D49+(C50-C49)*C71*D50+(C51-C50)*C71*D51+(B11 -C51)*C71*D52,IF(AND(B11&gt;C52,B11&lt;=C53),C49*C71*D49+(C50-C49)*C71*D50+(C51-C50)*C71*D51+(C52-C51)*C71*D52+(B11 -C52)*C71*D53,IF(AND(B11&gt;C53,B11&lt;=C54),C49*C71*D49+(C50-C49)*C71*D50+(C51-C50)*C71*D51+(C52-C51)*C71*D52+(C53-C52)*C71*D53+(B11 -C53)*C71*D54,IF(AND(B11&gt;C54,B11&lt;=C55),C49*C71*D49+(C50-C49)*C71*D50+(C51-C50)*C71*D51+(C52-C51)*C71*D52+(C53-C52)*C71*D53+(C54-C53)*C71*D54+(B11-C54)*C71*D55,IF(AND(B11&gt;C55,B11&lt;=C56),C49*C71*D49+(C50-C49)*C71*D50+(C51-C50)*C71*D51+(C52-C51)*C71*D52+(C53-C52)*C71*D53+(C54-C53)*C71*D54+(C53-C54)*C71*D55+(B11-C55)*C71*D56,0)))))))),0.5)</f>
        <v>3.5</v>
      </c>
      <c r="E11" s="43">
        <f>MROUND(C11-C8,0.5)</f>
        <v>2</v>
      </c>
      <c r="F11" s="43">
        <f>MROUND(C11-C9,0.5)</f>
        <v>1.5</v>
      </c>
      <c r="G11" s="46">
        <f>IF(MROUND(C11-C10,0.5)=0,0.5,MROUND(C11-C10,0.5))</f>
        <v>1</v>
      </c>
      <c r="H11" s="45"/>
      <c r="I11" s="43">
        <f>H12</f>
        <v>0.5</v>
      </c>
      <c r="J11" s="43">
        <f>H13</f>
        <v>1.5</v>
      </c>
      <c r="K11" s="50">
        <f>H14</f>
        <v>2.5</v>
      </c>
    </row>
    <row r="12" spans="1:11" ht="16.8" x14ac:dyDescent="0.3">
      <c r="A12" s="31" t="s">
        <v>18</v>
      </c>
      <c r="B12" s="32">
        <v>15</v>
      </c>
      <c r="C12" s="56">
        <f>IF(B12&lt;=C49,B12*C71*D49,IF(AND(B12&gt;C49,B12&lt;=C50),(C49-B49)*D49*C71+(B12-C49)*C71*D50,IF(AND(B12&gt;C50,B12&lt;=C51),C49*C71*D49+(C50-C49)*C71*D50+(B12 -C50)*C71*D51,IF(AND(B12&gt;C51,B12&lt;=C52),C49*C71*D49+(C50-C49)*C71*D50+(C51-C50)*C71*D51+(B12 -C51)*C71*D52,IF(AND(B12&gt;C52,B12&lt;=C53),C49*C71*D49+(C50-C49)*C71*D50+(C51-C50)*C71*D51+(C52-C51)*C71*D52+(B12 -C52)*C71*D53,IF(AND(B12&gt;C53,B12&lt;=C54),C49*C71*D49+(C50-C49)*C71*D50+(C51-C50)*C71*D51+(C52-C51)*C71*D52+(C53-C52)*C71*D53+(B12 -C53)*C71*D54,IF(AND(B12&gt;C54,B12&lt;=C55),C49*C71*D49+(C50-C49)*C71*D50+(C51-C50)*C71*D51+(C52-C51)*C71*D52+(C53-C52)*C71*D53+(C54-C53)*C71*D54+(B12-C54)*C71*D55,IF(AND(B12&gt;C55,B12&lt;=C56),C49*C71*D49+(C50-C49)*C71*D50+(C51-C50)*C71*D51+(C52-C51)*C71*D52+(C53-C52)*C71*D53+(C54-C53)*C71*D54+(C53-C54)*C71*D55+(B12-C55)*C71*D56,0))))))))</f>
        <v>3.8639999999999999</v>
      </c>
      <c r="D12" s="43">
        <f>MROUND(IF(B12&lt;=C49,B12*C71*D49,IF(AND(B12&gt;C49,B12&lt;=C50),(C49-B49)*D49*C71+(B12-C49)*C71*D50,IF(AND(B12&gt;C50,B12&lt;=C51),C49*C71*D49+(C50-C49)*C71*D50+(B12 -C50)*C71*D51,IF(AND(B12&gt;C51,B12&lt;=C52),C49*C71*D49+(C50-C49)*C71*D50+(C51-C50)*C71*D51+(B12 -C51)*C71*D52,IF(AND(B12&gt;C52,B12&lt;=C53),C49*C71*D49+(C50-C49)*C71*D50+(C51-C50)*C71*D51+(C52-C51)*C71*D52+(B12 -C52)*C71*D53,IF(AND(B12&gt;C53,B12&lt;=C54),C49*C71*D49+(C50-C49)*C71*D50+(C51-C50)*C71*D51+(C52-C51)*C71*D52+(C53-C52)*C71*D53+(B12 -C53)*C71*D54,IF(AND(B12&gt;C54,B12&lt;=C55),C49*C71*D49+(C50-C49)*C71*D50+(C51-C50)*C71*D51+(C52-C51)*C71*D52+(C53-C52)*C71*D53+(C54-C53)*C71*D54+(B12-C54)*C71*D55,IF(AND(B12&gt;C55,B12&lt;=C56),C49*C71*D49+(C50-C49)*C71*D50+(C51-C50)*C71*D51+(C52-C51)*C71*D52+(C53-C52)*C71*D53+(C54-C53)*C71*D54+(C53-C54)*C71*D55+(B12-C55)*C71*D56,0)))))))),0.5)</f>
        <v>4</v>
      </c>
      <c r="E12" s="43">
        <f>MROUND(C12-C8,0.5)</f>
        <v>3</v>
      </c>
      <c r="F12" s="43">
        <f>MROUND(C12-C9,0.5)</f>
        <v>2</v>
      </c>
      <c r="G12" s="43">
        <f>MROUND(C12-C10,0.5)</f>
        <v>1.5</v>
      </c>
      <c r="H12" s="43">
        <f>IF(MROUND(C12-C11,0.5)=0,0.5,MROUND(C12-C11,0.5))</f>
        <v>0.5</v>
      </c>
      <c r="I12" s="44"/>
      <c r="J12" s="43">
        <f>I13</f>
        <v>0.5</v>
      </c>
      <c r="K12" s="50">
        <f>I14</f>
        <v>2</v>
      </c>
    </row>
    <row r="13" spans="1:11" ht="16.8" x14ac:dyDescent="0.4">
      <c r="A13" s="33" t="s">
        <v>19</v>
      </c>
      <c r="B13" s="34">
        <v>19</v>
      </c>
      <c r="C13" s="56">
        <f>IF(B13&lt;=C49,B13*C71*D49,IF(AND(B13&gt;C49,B13&lt;=C50),(C49-B49)*D49*C71+(B13-C49)*C71*D50,IF(AND(B13&gt;C50,B13&lt;=C51),C49*C71*D49+(C50-C49)*C71*D50+(B13 -C50)*C71*D51,IF(AND(B13&gt;C51,B13&lt;=C52),C49*C71*D49+(C50-C49)*C71*D50+(C51-C50)*C71*D51+(B13 -C51)*C71*D52,IF(AND(B13&gt;C52,B13&lt;=C53),C49*C71*D49+(C50-C49)*C71*D50+(C51-C50)*C71*D51+(C52-C51)*C71*D52+(B13 -C52)*C71*D53,IF(AND(B13&gt;C53,B13&lt;=C54),C49*C71*D49+(C50-C49)*C71*D50+(C51-C50)*C71*D51+(C52-C51)*C71*D52+(C53-C52)*C71*D53+(B13 -C53)*C71*D54,IF(AND(B13&gt;C54,B13&lt;=C55),C49*C71*D49+(C50-C49)*C71*D50+(C51-C50)*C71*D51+(C52-C51)*C71*D52+(C53-C52)*C71*D53+(C54-C53)*C71*D54+(B13-C54)*C71*D55,IF(AND(B13&gt;C55,B13&lt;=C56),C49*C71*D49+(C50-C49)*C71*D50+(C51-C50)*C71*D51+(C52-C51)*C71*D52+(C53-C52)*C71*D53+(C54-C53)*C71*D54+(C53-C54)*C71*D55+(B13-C55)*C71*D56,0))))))))</f>
        <v>4.5999999999999996</v>
      </c>
      <c r="D13" s="43">
        <f>MROUND(IF(B13&lt;=C49,B13*C71*D49,IF(AND(B13&gt;C49,B13&lt;=C50),(C49-B49)*D49*C71+(B13-C49)*C71*D50,IF(AND(B13&gt;C50,B13&lt;=C51),C49*C71*D49+(C50-C49)*C71*D50+(B13 -C50)*C71*D51,IF(AND(B13&gt;C51,B13&lt;=C52),C49*C71*D49+(C50-C49)*C71*D50+(C51-C50)*C71*D51+(B13 -C51)*C71*D52,IF(AND(B13&gt;C52,B13&lt;=C53),C49*C71*D49+(C50-C49)*C71*D50+(C51-C50)*C71*D51+(C52-C51)*C71*D52+(B13 -C52)*C71*D53,IF(AND(B13&gt;C53,B13&lt;=C54),C49*C71*D49+(C50-C49)*C71*D50+(C51-C50)*C71*D51+(C52-C51)*C71*D52+(C53-C52)*C71*D53+(B13 -C53)*C71*D54,IF(AND(B13&gt;C54,B13&lt;=C55),C49*C71*D49+(C50-C49)*C71*D50+(C51-C50)*C71*D51+(C52-C51)*C71*D52+(C53-C52)*C71*D53+(C54-C53)*C71*D54+(B13-C54)*C71*D55,IF(AND(B13&gt;C55,B13&lt;=C56),C49*C71*D49+(C50-C49)*C71*D50+(C51-C50)*C71*D51+(C52-C51)*C71*D52+(C53-C52)*C71*D53+(C54-C53)*C71*D54+(C53-C54)*C71*D55+(B13-C55)*C71*D56,0)))))))),0.5)</f>
        <v>4.5</v>
      </c>
      <c r="E13" s="43">
        <f>MROUND(C13-C8,0.5)</f>
        <v>3.5</v>
      </c>
      <c r="F13" s="43">
        <f>MROUND(C13-C9,0.5)</f>
        <v>3</v>
      </c>
      <c r="G13" s="46">
        <f>MROUND(C13-C10,0.5)</f>
        <v>2</v>
      </c>
      <c r="H13" s="46">
        <f>MROUND(C13-C11,0.5)</f>
        <v>1.5</v>
      </c>
      <c r="I13" s="43">
        <f>IF(MROUND(C13-C12,0.5)=0,0.5,MROUND(C13-C12,0.5))</f>
        <v>0.5</v>
      </c>
      <c r="J13" s="44"/>
      <c r="K13" s="50">
        <f>J14</f>
        <v>1</v>
      </c>
    </row>
    <row r="14" spans="1:11" ht="17.399999999999999" thickBot="1" x14ac:dyDescent="0.45">
      <c r="A14" s="35" t="s">
        <v>26</v>
      </c>
      <c r="B14" s="36">
        <v>25</v>
      </c>
      <c r="C14" s="57">
        <f>IF(B14&lt;=C49,B14*C71*D49,IF(AND(B14&gt;C49,B14&lt;=C50),(C49-B49)*D49*C71+(B14-C49)*C71*D50,IF(AND(B14&gt;C50,B14&lt;=C51),C49*C71*D49+(C50-C49)*C71*D50+(B14 -C50)*C71*D51,IF(AND(B14&gt;C51,B14&lt;=C52),C49*C71*D49+(C50-C49)*C71*D50+(C51-C50)*C71*D51+(B14 -C51)*C71*D52,IF(AND(B14&gt;C52,B14&lt;=C53),C49*C71*D49+(C50-C49)*C71*D50+(C51-C50)*C71*D51+(C52-C51)*C71*D52+(B14 -C52)*C71*D53,IF(AND(B14&gt;C53,B14&lt;=C54),C49*C71*D49+(C50-C49)*C71*D50+(C51-C50)*C71*D51+(C52-C51)*C71*D52+(C53-C52)*C71*D53+(B14 -C53)*C71*D54,IF(AND(B14&gt;C54,B14&lt;=C55),C49*C71*D49+(C50-C49)*C71*D50+(C51-C50)*C71*D51+(C52-C51)*C71*D52+(C53-C52)*C71*D53+(C54-C53)*C71*D54+(B14-C54)*C71*D55,IF(AND(B14&gt;C55,B14&lt;=C56),C49*C71*D49+(C50-C49)*C71*D50+(C51-C50)*C71*D51+(C52-C51)*C71*D52+(C53-C52)*C71*D53+(C54-C53)*C71*D54+(C53-C54)*C71*D55+(B14-C55)*C71*D56,0))))))))</f>
        <v>5.7040000000000006</v>
      </c>
      <c r="D14" s="51">
        <f>MROUND(IF(B14&lt;=C49,B14*C71*D49,IF(AND(B14&gt;C49,B14&lt;=C50),(C49-B49)*D49*C71+(B14-C49)*C71*D50,IF(AND(B14&gt;C50,B14&lt;=C51),C49*C71*D49+(C50-C49)*C71*D50+(B14 -C50)*C71*D51,IF(AND(B14&gt;C51,B14&lt;=C52),C49*C71*D49+(C50-C49)*C71*D50+(C51-C50)*C71*D51+(B14 -C51)*C71*D52,IF(AND(B14&gt;C52,B14&lt;=C53),C49*C71*D49+(C50-C49)*C71*D50+(C51-C50)*C71*D51+(C52-C51)*C71*D52+(B14 -C52)*C71*D53,IF(AND(B14&gt;C53,B14&lt;=C54),C49*C71*D49+(C50-C49)*C71*D50+(C51-C50)*C71*D51+(C52-C51)*C71*D52+(C53-C52)*C71*D53+(B14 -C53)*C71*D54,IF(AND(B14&gt;C54,B14&lt;=C55),C49*C71*D49+(C50-C49)*C71*D50+(C51-C50)*C71*D51+(C52-C51)*C71*D52+(C53-C52)*C71*D53+(C54-C53)*C71*D54+(B14-C54)*C71*D55,IF(AND(B14&gt;C55,B14&lt;=C56),C49*C71*D49+(C50-C49)*C71*D50+(C51-C50)*C71*D51+(C52-C51)*C71*D52+(C53-C52)*C71*D53+(C54-C53)*C71*D54+(C53-C54)*C71*D55+(B14-C55)*C71*D56,0)))))))),0.5)</f>
        <v>5.5</v>
      </c>
      <c r="E14" s="51">
        <f>MROUND(C14-C8,0.5)</f>
        <v>4.5</v>
      </c>
      <c r="F14" s="51">
        <f>MROUND(C14-C9,0.5)</f>
        <v>4</v>
      </c>
      <c r="G14" s="51">
        <f>MROUND(C14-C10,0.5)</f>
        <v>3</v>
      </c>
      <c r="H14" s="51">
        <f>MROUND(C14-C11,0.5)</f>
        <v>2.5</v>
      </c>
      <c r="I14" s="51">
        <f>MROUND(C14-C12,0.5)</f>
        <v>2</v>
      </c>
      <c r="J14" s="51">
        <f>IF(MROUND(C14-C13,0.5)=0,0.5,MROUND(C14-C13,0.5))</f>
        <v>1</v>
      </c>
      <c r="K14" s="52"/>
    </row>
    <row r="15" spans="1:11" ht="10.5" customHeight="1" x14ac:dyDescent="0.3">
      <c r="A15" s="5"/>
      <c r="B15" s="4"/>
      <c r="C15" s="4"/>
      <c r="D15" s="4"/>
      <c r="E15" s="4"/>
      <c r="F15" s="4"/>
      <c r="G15" s="4"/>
      <c r="H15" s="4"/>
      <c r="I15" s="4"/>
      <c r="J15" s="4"/>
    </row>
    <row r="16" spans="1:11" ht="16.8" hidden="1" x14ac:dyDescent="0.3">
      <c r="A16" s="5"/>
      <c r="B16" s="4"/>
      <c r="C16" s="4"/>
      <c r="D16" s="4"/>
      <c r="E16" s="4"/>
      <c r="F16" s="4"/>
      <c r="G16" s="4"/>
      <c r="H16" s="4"/>
      <c r="I16" s="4"/>
      <c r="J16" s="4"/>
    </row>
    <row r="17" spans="1:10" ht="16.8" hidden="1" x14ac:dyDescent="0.3">
      <c r="A17" s="5"/>
      <c r="B17" s="4"/>
      <c r="C17" s="4"/>
      <c r="D17" s="4"/>
      <c r="E17" s="4"/>
      <c r="F17" s="4"/>
      <c r="G17" s="4"/>
      <c r="H17" s="4"/>
      <c r="I17" s="4"/>
      <c r="J17" s="4"/>
    </row>
    <row r="18" spans="1:10" ht="16.8" hidden="1" x14ac:dyDescent="0.3">
      <c r="A18" s="5"/>
      <c r="B18" s="4"/>
      <c r="C18" s="4"/>
      <c r="D18" s="4"/>
      <c r="E18" s="4"/>
      <c r="F18" s="4"/>
      <c r="G18" s="4"/>
      <c r="H18" s="4"/>
      <c r="I18" s="4"/>
      <c r="J18" s="4"/>
    </row>
    <row r="19" spans="1:10" ht="16.8" hidden="1" x14ac:dyDescent="0.3">
      <c r="A19" s="5"/>
      <c r="B19" s="4"/>
      <c r="C19" s="4"/>
      <c r="D19" s="4"/>
      <c r="E19" s="4"/>
      <c r="F19" s="4"/>
      <c r="G19" s="4"/>
      <c r="H19" s="4"/>
      <c r="I19" s="4"/>
      <c r="J19" s="4"/>
    </row>
    <row r="20" spans="1:10" ht="16.8" hidden="1" x14ac:dyDescent="0.3">
      <c r="A20" s="5"/>
      <c r="B20" s="4"/>
      <c r="C20" s="4"/>
      <c r="D20" s="4"/>
      <c r="E20" s="4"/>
      <c r="F20" s="4"/>
      <c r="G20" s="4"/>
      <c r="H20" s="4"/>
      <c r="I20" s="4"/>
      <c r="J20" s="4"/>
    </row>
    <row r="21" spans="1:10" ht="16.8" hidden="1" x14ac:dyDescent="0.3">
      <c r="A21" s="5"/>
      <c r="B21" s="4"/>
      <c r="C21" s="4"/>
      <c r="D21" s="4"/>
      <c r="E21" s="4"/>
      <c r="F21" s="4"/>
      <c r="G21" s="4"/>
      <c r="H21" s="4"/>
      <c r="I21" s="4"/>
      <c r="J21" s="4"/>
    </row>
    <row r="22" spans="1:10" ht="16.8" hidden="1" x14ac:dyDescent="0.3">
      <c r="A22" s="5"/>
      <c r="B22" s="4"/>
      <c r="C22" s="4"/>
      <c r="D22" s="4"/>
      <c r="E22" s="4"/>
      <c r="F22" s="4"/>
      <c r="G22" s="4"/>
      <c r="H22" s="4"/>
      <c r="I22" s="4"/>
      <c r="J22" s="4"/>
    </row>
    <row r="23" spans="1:10" ht="16.8" hidden="1" x14ac:dyDescent="0.3">
      <c r="A23" s="5"/>
      <c r="B23" s="4"/>
      <c r="C23" s="4"/>
      <c r="D23" s="4"/>
      <c r="E23" s="4"/>
      <c r="F23" s="4"/>
      <c r="G23" s="4"/>
      <c r="H23" s="4"/>
      <c r="I23" s="4"/>
      <c r="J23" s="4"/>
    </row>
    <row r="24" spans="1:10" ht="16.8" hidden="1" x14ac:dyDescent="0.3">
      <c r="A24" s="5"/>
      <c r="B24" s="4"/>
      <c r="C24" s="4"/>
      <c r="D24" s="4"/>
      <c r="E24" s="4"/>
      <c r="F24" s="4"/>
      <c r="G24" s="4"/>
      <c r="H24" s="4"/>
      <c r="I24" s="4"/>
      <c r="J24" s="4"/>
    </row>
    <row r="25" spans="1:10" ht="16.8" hidden="1" x14ac:dyDescent="0.3">
      <c r="A25" s="5"/>
      <c r="B25" s="4"/>
      <c r="C25" s="4"/>
      <c r="D25" s="4"/>
      <c r="E25" s="4"/>
      <c r="F25" s="4"/>
      <c r="G25" s="4"/>
      <c r="H25" s="4"/>
      <c r="I25" s="4"/>
      <c r="J25" s="4"/>
    </row>
    <row r="26" spans="1:10" ht="16.8" hidden="1" x14ac:dyDescent="0.3">
      <c r="A26" s="5"/>
      <c r="B26" s="4"/>
      <c r="C26" s="4"/>
      <c r="D26" s="4"/>
      <c r="E26" s="4"/>
      <c r="F26" s="4"/>
      <c r="G26" s="4"/>
      <c r="H26" s="4"/>
      <c r="I26" s="4"/>
      <c r="J26" s="4"/>
    </row>
    <row r="27" spans="1:10" ht="16.8" hidden="1" x14ac:dyDescent="0.3">
      <c r="A27" s="5"/>
      <c r="B27" s="4"/>
      <c r="C27" s="4"/>
      <c r="D27" s="4"/>
      <c r="E27" s="4"/>
      <c r="F27" s="4"/>
      <c r="G27" s="4"/>
      <c r="H27" s="4"/>
      <c r="I27" s="4"/>
      <c r="J27" s="4"/>
    </row>
    <row r="28" spans="1:10" ht="16.8" hidden="1" x14ac:dyDescent="0.3">
      <c r="A28" s="5"/>
      <c r="B28" s="4"/>
      <c r="C28" s="4"/>
      <c r="D28" s="4"/>
      <c r="E28" s="4"/>
      <c r="F28" s="4"/>
      <c r="G28" s="4"/>
      <c r="H28" s="4"/>
      <c r="I28" s="4"/>
      <c r="J28" s="4"/>
    </row>
    <row r="29" spans="1:10" ht="16.8" hidden="1" x14ac:dyDescent="0.3">
      <c r="A29" s="5"/>
      <c r="B29" s="4"/>
      <c r="C29" s="4"/>
      <c r="D29" s="4"/>
      <c r="E29" s="4"/>
      <c r="F29" s="4"/>
      <c r="G29" s="4"/>
      <c r="H29" s="4"/>
      <c r="I29" s="4"/>
      <c r="J29" s="4"/>
    </row>
    <row r="30" spans="1:10" ht="8.25" hidden="1" customHeight="1" x14ac:dyDescent="0.3">
      <c r="A30" s="5"/>
      <c r="B30" s="4"/>
      <c r="C30" s="4"/>
      <c r="D30" s="4"/>
      <c r="E30" s="4"/>
      <c r="F30" s="4"/>
      <c r="G30" s="4"/>
      <c r="H30" s="4"/>
      <c r="I30" s="4"/>
      <c r="J30" s="4"/>
    </row>
    <row r="31" spans="1:10" ht="16.8" hidden="1" x14ac:dyDescent="0.3">
      <c r="A31" s="5"/>
      <c r="B31" s="4"/>
      <c r="C31" s="4"/>
      <c r="D31" s="4"/>
      <c r="E31" s="4"/>
      <c r="F31" s="4"/>
      <c r="G31" s="4"/>
      <c r="H31" s="4"/>
      <c r="I31" s="4"/>
      <c r="J31" s="4"/>
    </row>
    <row r="32" spans="1:10" ht="16.8" hidden="1" x14ac:dyDescent="0.3">
      <c r="A32" s="5"/>
      <c r="B32" s="4"/>
      <c r="C32" s="4"/>
      <c r="D32" s="4"/>
      <c r="E32" s="4"/>
      <c r="F32" s="4"/>
      <c r="G32" s="4"/>
      <c r="H32" s="4"/>
      <c r="I32" s="4"/>
      <c r="J32" s="4"/>
    </row>
    <row r="33" spans="1:10" ht="16.8" hidden="1" x14ac:dyDescent="0.3">
      <c r="A33" s="5"/>
      <c r="B33" s="4"/>
      <c r="C33" s="4"/>
      <c r="D33" s="4"/>
      <c r="E33" s="4"/>
      <c r="F33" s="4"/>
      <c r="G33" s="4"/>
      <c r="H33" s="4"/>
      <c r="I33" s="4"/>
      <c r="J33" s="4"/>
    </row>
    <row r="34" spans="1:10" ht="16.8" hidden="1" x14ac:dyDescent="0.3">
      <c r="A34" s="5"/>
      <c r="B34" s="4"/>
      <c r="C34" s="4"/>
      <c r="D34" s="4"/>
      <c r="E34" s="4"/>
      <c r="F34" s="4"/>
      <c r="G34" s="4"/>
      <c r="H34" s="4"/>
      <c r="I34" s="4"/>
      <c r="J34" s="4"/>
    </row>
    <row r="35" spans="1:10" ht="16.8" hidden="1" x14ac:dyDescent="0.3">
      <c r="A35" s="5"/>
      <c r="B35" s="4"/>
      <c r="C35" s="4"/>
      <c r="D35" s="4"/>
      <c r="E35" s="4"/>
      <c r="F35" s="4"/>
      <c r="G35" s="4"/>
      <c r="H35" s="4"/>
      <c r="I35" s="4"/>
      <c r="J35" s="4"/>
    </row>
    <row r="36" spans="1:10" ht="16.8" hidden="1" x14ac:dyDescent="0.3">
      <c r="A36" s="5"/>
      <c r="B36" s="4"/>
      <c r="C36" s="4"/>
      <c r="D36" s="4"/>
      <c r="E36" s="4"/>
      <c r="F36" s="4"/>
      <c r="G36" s="4"/>
      <c r="H36" s="4"/>
      <c r="I36" s="4"/>
      <c r="J36" s="4"/>
    </row>
    <row r="37" spans="1:10" ht="16.8" hidden="1" x14ac:dyDescent="0.3">
      <c r="A37" s="5"/>
      <c r="B37" s="4"/>
      <c r="C37" s="4"/>
      <c r="D37" s="4"/>
      <c r="E37" s="4"/>
      <c r="F37" s="4"/>
      <c r="G37" s="4"/>
      <c r="H37" s="4"/>
      <c r="I37" s="4"/>
      <c r="J37" s="4"/>
    </row>
    <row r="38" spans="1:10" ht="16.8" hidden="1" x14ac:dyDescent="0.3">
      <c r="A38" s="5"/>
      <c r="B38" s="4"/>
      <c r="C38" s="4"/>
      <c r="D38" s="4"/>
      <c r="E38" s="4"/>
      <c r="F38" s="4"/>
      <c r="G38" s="4"/>
      <c r="H38" s="4"/>
      <c r="I38" s="4"/>
      <c r="J38" s="4"/>
    </row>
    <row r="39" spans="1:10" ht="16.8" hidden="1" x14ac:dyDescent="0.3">
      <c r="A39" s="5"/>
      <c r="B39" s="4"/>
      <c r="C39" s="4"/>
      <c r="D39" s="4"/>
      <c r="E39" s="4"/>
      <c r="F39" s="4"/>
      <c r="G39" s="4"/>
      <c r="H39" s="4"/>
      <c r="I39" s="4"/>
      <c r="J39" s="4"/>
    </row>
    <row r="40" spans="1:10" ht="16.8" hidden="1" x14ac:dyDescent="0.3">
      <c r="A40" s="5"/>
      <c r="B40" s="4"/>
      <c r="C40" s="4"/>
      <c r="D40" s="4"/>
      <c r="E40" s="4"/>
      <c r="F40" s="4"/>
      <c r="G40" s="4"/>
      <c r="H40" s="4"/>
      <c r="I40" s="4"/>
      <c r="J40" s="4"/>
    </row>
    <row r="41" spans="1:10" ht="16.8" hidden="1" x14ac:dyDescent="0.3">
      <c r="A41" s="5"/>
      <c r="B41" s="4"/>
      <c r="C41" s="4"/>
      <c r="D41" s="4"/>
      <c r="E41" s="4"/>
      <c r="F41" s="4"/>
      <c r="G41" s="4"/>
      <c r="H41" s="4"/>
      <c r="I41" s="4"/>
      <c r="J41" s="4"/>
    </row>
    <row r="42" spans="1:10" ht="16.8" hidden="1" x14ac:dyDescent="0.3">
      <c r="A42" s="5"/>
      <c r="B42" s="4"/>
      <c r="C42" s="4"/>
      <c r="D42" s="4"/>
      <c r="E42" s="4"/>
      <c r="F42" s="4"/>
      <c r="G42" s="4"/>
      <c r="H42" s="4"/>
      <c r="I42" s="4"/>
      <c r="J42" s="4"/>
    </row>
    <row r="43" spans="1:10" ht="16.8" hidden="1" x14ac:dyDescent="0.3">
      <c r="A43" s="5"/>
      <c r="B43" s="4"/>
      <c r="C43" s="4"/>
      <c r="D43" s="4"/>
      <c r="E43" s="4"/>
      <c r="F43" s="4"/>
      <c r="G43" s="4"/>
      <c r="H43" s="4"/>
      <c r="I43" s="4"/>
      <c r="J43" s="4"/>
    </row>
    <row r="44" spans="1:10" ht="16.8" hidden="1" x14ac:dyDescent="0.3">
      <c r="A44" s="5"/>
      <c r="B44" s="4"/>
      <c r="C44" s="4"/>
      <c r="D44" s="4"/>
      <c r="E44" s="4"/>
      <c r="F44" s="4"/>
      <c r="G44" s="4"/>
      <c r="H44" s="4"/>
      <c r="I44" s="4"/>
      <c r="J44" s="4"/>
    </row>
    <row r="45" spans="1:10" ht="16.8" hidden="1" x14ac:dyDescent="0.3">
      <c r="A45" s="5"/>
      <c r="B45" s="4"/>
      <c r="C45" s="4"/>
      <c r="D45" s="4"/>
      <c r="E45" s="4"/>
      <c r="F45" s="4"/>
      <c r="G45" s="4"/>
      <c r="H45" s="4"/>
      <c r="I45" s="4"/>
      <c r="J45" s="4"/>
    </row>
    <row r="46" spans="1:10" ht="16.8" x14ac:dyDescent="0.3">
      <c r="A46" s="5"/>
      <c r="B46" s="4"/>
      <c r="C46" s="4"/>
      <c r="D46" s="4"/>
      <c r="E46" s="4"/>
      <c r="F46" s="4"/>
      <c r="G46" s="4"/>
      <c r="H46" s="4"/>
      <c r="I46" s="4"/>
      <c r="J46" s="4"/>
    </row>
    <row r="47" spans="1:10" ht="17.399999999999999" thickBot="1" x14ac:dyDescent="0.35">
      <c r="A47" s="5"/>
      <c r="B47" s="4"/>
      <c r="C47" s="4"/>
      <c r="D47" s="4"/>
      <c r="E47" s="4"/>
      <c r="F47" s="4"/>
      <c r="G47" s="4"/>
      <c r="H47" s="4"/>
      <c r="I47" s="4"/>
      <c r="J47" s="4"/>
    </row>
    <row r="48" spans="1:10" ht="67.8" thickBot="1" x14ac:dyDescent="0.35">
      <c r="A48" s="22" t="s">
        <v>8</v>
      </c>
      <c r="B48" s="22" t="s">
        <v>9</v>
      </c>
      <c r="C48" s="22" t="s">
        <v>3</v>
      </c>
      <c r="D48" s="22" t="s">
        <v>4</v>
      </c>
      <c r="E48" s="17" t="s">
        <v>28</v>
      </c>
      <c r="F48" s="4"/>
      <c r="G48" s="4"/>
      <c r="H48" s="4"/>
      <c r="I48" s="4"/>
      <c r="J48" s="4"/>
    </row>
    <row r="49" spans="1:10" ht="17.399999999999999" thickBot="1" x14ac:dyDescent="0.35">
      <c r="A49" s="23">
        <v>1</v>
      </c>
      <c r="B49" s="24">
        <v>0</v>
      </c>
      <c r="C49" s="24">
        <v>12</v>
      </c>
      <c r="D49" s="24">
        <v>1.2</v>
      </c>
      <c r="E49" s="24">
        <v>0.28000000000000003</v>
      </c>
      <c r="F49" s="4"/>
      <c r="G49" s="4"/>
      <c r="H49" s="4"/>
      <c r="I49" s="4"/>
      <c r="J49" s="4"/>
    </row>
    <row r="50" spans="1:10" ht="17.399999999999999" thickBot="1" x14ac:dyDescent="0.35">
      <c r="A50" s="6">
        <v>2</v>
      </c>
      <c r="B50" s="18">
        <v>12.01</v>
      </c>
      <c r="C50" s="18">
        <v>25</v>
      </c>
      <c r="D50" s="18">
        <v>0.8</v>
      </c>
      <c r="E50" s="18">
        <v>0.18</v>
      </c>
      <c r="F50" s="4"/>
      <c r="G50" s="4"/>
      <c r="H50" s="4"/>
      <c r="I50" s="4"/>
      <c r="J50" s="4"/>
    </row>
    <row r="51" spans="1:10" x14ac:dyDescent="0.3">
      <c r="A51" s="4"/>
      <c r="B51" s="4"/>
      <c r="C51" s="4"/>
      <c r="D51" s="4"/>
      <c r="E51" s="4"/>
      <c r="F51" s="4"/>
      <c r="G51" s="4"/>
      <c r="H51" s="4"/>
      <c r="I51" s="4"/>
      <c r="J51" s="4"/>
    </row>
    <row r="52" spans="1:10" ht="0.75" customHeight="1" x14ac:dyDescent="0.3">
      <c r="A52" s="4"/>
      <c r="B52" s="4"/>
      <c r="C52" s="4"/>
      <c r="D52" s="4"/>
      <c r="E52" s="4"/>
      <c r="F52" s="4"/>
      <c r="G52" s="4"/>
      <c r="H52" s="4"/>
      <c r="I52" s="4"/>
      <c r="J52" s="4"/>
    </row>
    <row r="53" spans="1:10" hidden="1" x14ac:dyDescent="0.3">
      <c r="A53" s="4"/>
      <c r="B53" s="4"/>
      <c r="C53" s="4"/>
      <c r="D53" s="4"/>
      <c r="E53" s="4"/>
      <c r="F53" s="4"/>
      <c r="G53" s="4"/>
      <c r="H53" s="4"/>
      <c r="I53" s="4"/>
      <c r="J53" s="4"/>
    </row>
    <row r="54" spans="1:10" hidden="1" x14ac:dyDescent="0.3">
      <c r="A54" s="4"/>
      <c r="B54" s="4"/>
      <c r="C54" s="4"/>
      <c r="D54" s="4"/>
      <c r="E54" s="4"/>
      <c r="F54" s="4"/>
      <c r="G54" s="4"/>
      <c r="H54" s="4"/>
      <c r="I54" s="4"/>
      <c r="J54" s="4"/>
    </row>
    <row r="55" spans="1:10" ht="16.8" hidden="1" x14ac:dyDescent="0.3">
      <c r="A55" s="1"/>
      <c r="B55" s="4"/>
      <c r="C55" s="4"/>
      <c r="D55" s="4"/>
      <c r="E55" s="4"/>
      <c r="F55" s="4"/>
      <c r="G55" s="4"/>
      <c r="H55" s="4"/>
      <c r="I55" s="4"/>
      <c r="J55" s="4"/>
    </row>
    <row r="56" spans="1:10" ht="16.8" hidden="1" x14ac:dyDescent="0.3">
      <c r="A56" s="1"/>
      <c r="B56" s="4"/>
      <c r="C56" s="4"/>
      <c r="D56" s="4"/>
      <c r="E56" s="4"/>
      <c r="F56" s="4"/>
      <c r="G56" s="4"/>
      <c r="H56" s="4"/>
      <c r="I56" s="4"/>
      <c r="J56" s="4"/>
    </row>
    <row r="57" spans="1:10" ht="16.8" hidden="1" x14ac:dyDescent="0.3">
      <c r="A57" s="1"/>
      <c r="B57" s="4"/>
      <c r="C57" s="4"/>
      <c r="D57" s="4"/>
      <c r="E57" s="4"/>
      <c r="F57" s="4"/>
      <c r="G57" s="4"/>
      <c r="H57" s="4"/>
      <c r="I57" s="4"/>
      <c r="J57" s="4"/>
    </row>
    <row r="58" spans="1:10" ht="16.8" hidden="1" x14ac:dyDescent="0.3">
      <c r="A58" s="1"/>
      <c r="B58" s="4"/>
      <c r="C58" s="4"/>
      <c r="D58" s="4"/>
      <c r="E58" s="4"/>
      <c r="F58" s="4"/>
      <c r="G58" s="4"/>
      <c r="H58" s="4"/>
      <c r="I58" s="4"/>
      <c r="J58" s="4"/>
    </row>
    <row r="59" spans="1:10" ht="16.8" hidden="1" x14ac:dyDescent="0.3">
      <c r="A59" s="1"/>
      <c r="B59" s="4"/>
      <c r="C59" s="4"/>
      <c r="D59" s="4"/>
      <c r="E59" s="4"/>
      <c r="F59" s="4"/>
      <c r="G59" s="4"/>
      <c r="H59" s="4"/>
      <c r="I59" s="4"/>
      <c r="J59" s="4"/>
    </row>
    <row r="60" spans="1:10" ht="16.8" hidden="1" x14ac:dyDescent="0.3">
      <c r="A60" s="1"/>
      <c r="B60" s="4"/>
      <c r="C60" s="4"/>
      <c r="D60" s="4"/>
      <c r="E60" s="4"/>
      <c r="F60" s="4"/>
      <c r="G60" s="4"/>
      <c r="H60" s="4"/>
      <c r="I60" s="4"/>
      <c r="J60" s="4"/>
    </row>
    <row r="61" spans="1:10" ht="16.8" hidden="1" x14ac:dyDescent="0.3">
      <c r="A61" s="1"/>
      <c r="B61" s="4"/>
      <c r="C61" s="4"/>
      <c r="D61" s="4"/>
      <c r="E61" s="4"/>
      <c r="F61" s="4"/>
      <c r="G61" s="4"/>
      <c r="H61" s="4"/>
      <c r="I61" s="4"/>
      <c r="J61" s="4"/>
    </row>
    <row r="62" spans="1:10" ht="16.8" hidden="1" x14ac:dyDescent="0.3">
      <c r="A62" s="1"/>
      <c r="B62" s="4"/>
      <c r="C62" s="4"/>
      <c r="D62" s="4"/>
      <c r="E62" s="4"/>
      <c r="F62" s="4"/>
      <c r="G62" s="4"/>
      <c r="H62" s="4"/>
      <c r="I62" s="4"/>
      <c r="J62" s="4"/>
    </row>
    <row r="63" spans="1:10" ht="16.8" hidden="1" x14ac:dyDescent="0.3">
      <c r="A63" s="1"/>
      <c r="B63" s="4"/>
      <c r="C63" s="4"/>
      <c r="D63" s="4"/>
      <c r="E63" s="4"/>
      <c r="F63" s="4"/>
      <c r="G63" s="4"/>
      <c r="H63" s="4"/>
      <c r="I63" s="4"/>
      <c r="J63" s="4"/>
    </row>
    <row r="64" spans="1:10" ht="16.8" hidden="1" x14ac:dyDescent="0.3">
      <c r="A64" s="1"/>
      <c r="B64" s="4"/>
      <c r="C64" s="4"/>
      <c r="D64" s="4"/>
      <c r="E64" s="4"/>
      <c r="F64" s="4"/>
      <c r="G64" s="4"/>
      <c r="H64" s="4"/>
      <c r="I64" s="4"/>
      <c r="J64" s="4"/>
    </row>
    <row r="65" spans="1:10" ht="11.25" customHeight="1" x14ac:dyDescent="0.3">
      <c r="A65" s="1"/>
      <c r="B65" s="4"/>
      <c r="C65" s="4"/>
      <c r="D65" s="4"/>
      <c r="E65" s="4"/>
      <c r="F65" s="4"/>
      <c r="G65" s="4"/>
      <c r="H65" s="4"/>
      <c r="I65" s="4"/>
      <c r="J65" s="4"/>
    </row>
    <row r="66" spans="1:10" ht="12" customHeight="1" x14ac:dyDescent="0.3">
      <c r="A66" s="1"/>
      <c r="B66" s="4"/>
      <c r="C66" s="4"/>
      <c r="D66" s="4"/>
      <c r="E66" s="4"/>
      <c r="F66" s="4"/>
      <c r="G66" s="4"/>
      <c r="H66" s="4"/>
      <c r="I66" s="4"/>
      <c r="J66" s="4"/>
    </row>
    <row r="67" spans="1:10" ht="0.75" customHeight="1" x14ac:dyDescent="0.3">
      <c r="A67" s="1"/>
      <c r="B67" s="4"/>
      <c r="C67" s="4"/>
      <c r="D67" s="4"/>
      <c r="E67" s="4"/>
      <c r="F67" s="4"/>
      <c r="G67" s="4"/>
      <c r="H67" s="4"/>
      <c r="I67" s="4"/>
      <c r="J67" s="4"/>
    </row>
    <row r="68" spans="1:10" ht="16.8" x14ac:dyDescent="0.3">
      <c r="A68" s="1"/>
      <c r="B68" s="4"/>
      <c r="C68" s="4"/>
      <c r="D68" s="4"/>
      <c r="E68" s="4"/>
      <c r="F68" s="4"/>
      <c r="G68" s="4"/>
      <c r="H68" s="4"/>
      <c r="I68" s="4"/>
      <c r="J68" s="4"/>
    </row>
    <row r="69" spans="1:10" ht="16.8" x14ac:dyDescent="0.4">
      <c r="A69" s="1" t="s">
        <v>27</v>
      </c>
      <c r="B69" s="4"/>
      <c r="C69" s="58">
        <v>0.19</v>
      </c>
      <c r="D69" s="19" t="s">
        <v>5</v>
      </c>
      <c r="E69" s="4"/>
      <c r="F69" s="4"/>
      <c r="G69" s="4"/>
      <c r="H69" s="4"/>
      <c r="I69" s="4"/>
      <c r="J69" s="4"/>
    </row>
    <row r="70" spans="1:10" ht="16.8" x14ac:dyDescent="0.4">
      <c r="A70" s="1" t="s">
        <v>6</v>
      </c>
      <c r="B70" s="4"/>
      <c r="C70" s="20">
        <f>ROUND(C69*0.19,2)</f>
        <v>0.04</v>
      </c>
      <c r="D70" s="19" t="s">
        <v>5</v>
      </c>
      <c r="E70" s="4"/>
      <c r="F70" s="4"/>
      <c r="G70" s="4"/>
      <c r="H70" s="4"/>
      <c r="I70" s="4"/>
      <c r="J70" s="4"/>
    </row>
    <row r="71" spans="1:10" ht="16.8" x14ac:dyDescent="0.4">
      <c r="A71" s="1" t="s">
        <v>7</v>
      </c>
      <c r="B71" s="4"/>
      <c r="C71" s="20">
        <f>C69+C70</f>
        <v>0.23</v>
      </c>
      <c r="D71" s="19" t="s">
        <v>5</v>
      </c>
      <c r="E71" s="4"/>
      <c r="F71" s="4"/>
      <c r="G71" s="4"/>
      <c r="H71" s="4"/>
      <c r="I71" s="4"/>
      <c r="J71" s="4"/>
    </row>
    <row r="72" spans="1:10" x14ac:dyDescent="0.3">
      <c r="A72" s="4"/>
      <c r="B72" s="4"/>
      <c r="C72" s="4"/>
      <c r="D72" s="4"/>
      <c r="E72" s="4"/>
      <c r="F72" s="4"/>
      <c r="G72" s="4"/>
      <c r="H72" s="4"/>
      <c r="I72" s="4"/>
      <c r="J72" s="4"/>
    </row>
    <row r="73" spans="1:10" x14ac:dyDescent="0.3">
      <c r="A73" s="4"/>
      <c r="B73" s="4"/>
      <c r="C73" s="4"/>
      <c r="D73" s="4">
        <v>38</v>
      </c>
      <c r="E73" s="4"/>
      <c r="F73" s="4"/>
      <c r="G73" s="4"/>
      <c r="H73" s="4"/>
      <c r="I73" s="4"/>
      <c r="J73" s="4"/>
    </row>
  </sheetData>
  <mergeCells count="2">
    <mergeCell ref="A1:I1"/>
    <mergeCell ref="A5:J5"/>
  </mergeCells>
  <pageMargins left="0.95" right="0.45" top="0.5" bottom="0.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1"/>
  <sheetViews>
    <sheetView tabSelected="1" zoomScale="95" zoomScaleNormal="95" workbookViewId="0">
      <selection activeCell="K68" sqref="K68"/>
    </sheetView>
  </sheetViews>
  <sheetFormatPr defaultRowHeight="14.4" x14ac:dyDescent="0.3"/>
  <cols>
    <col min="1" max="1" width="40" customWidth="1"/>
    <col min="2" max="2" width="11.5546875" customWidth="1"/>
    <col min="3" max="3" width="12.33203125" customWidth="1"/>
    <col min="4" max="4" width="10.5546875" customWidth="1"/>
    <col min="5" max="5" width="8.33203125" customWidth="1"/>
    <col min="6" max="6" width="7.109375" customWidth="1"/>
    <col min="7" max="7" width="8.5546875" customWidth="1"/>
    <col min="8" max="8" width="7.33203125" customWidth="1"/>
    <col min="9" max="9" width="6.88671875" customWidth="1"/>
    <col min="10" max="10" width="9" customWidth="1"/>
    <col min="11" max="11" width="6" customWidth="1"/>
    <col min="12" max="12" width="7.6640625" customWidth="1"/>
  </cols>
  <sheetData>
    <row r="1" spans="1:12" ht="16.8" x14ac:dyDescent="0.3">
      <c r="A1" s="59" t="s">
        <v>10</v>
      </c>
      <c r="B1" s="59"/>
      <c r="C1" s="59"/>
      <c r="D1" s="59"/>
      <c r="E1" s="59"/>
      <c r="F1" s="59"/>
      <c r="G1" s="59"/>
      <c r="H1" s="59"/>
      <c r="I1" s="59"/>
      <c r="J1" s="3"/>
      <c r="K1" s="4"/>
    </row>
    <row r="2" spans="1:12" ht="16.8" x14ac:dyDescent="0.3">
      <c r="A2" s="5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2" ht="16.8" x14ac:dyDescent="0.3">
      <c r="A3" s="1" t="s">
        <v>11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pans="1:12" ht="17.399999999999999" thickBot="1" x14ac:dyDescent="0.35">
      <c r="A4" s="1" t="s">
        <v>12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spans="1:12" ht="17.399999999999999" thickBot="1" x14ac:dyDescent="0.35">
      <c r="A5" s="60" t="s">
        <v>0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2"/>
    </row>
    <row r="6" spans="1:12" ht="86.25" customHeight="1" thickBot="1" x14ac:dyDescent="0.35">
      <c r="A6" s="6" t="s">
        <v>2</v>
      </c>
      <c r="B6" s="37" t="s">
        <v>1</v>
      </c>
      <c r="C6" s="37" t="s">
        <v>29</v>
      </c>
      <c r="D6" s="37" t="s">
        <v>13</v>
      </c>
      <c r="E6" s="37" t="s">
        <v>14</v>
      </c>
      <c r="F6" s="37" t="s">
        <v>15</v>
      </c>
      <c r="G6" s="37" t="s">
        <v>16</v>
      </c>
      <c r="H6" s="38" t="s">
        <v>17</v>
      </c>
      <c r="I6" s="39" t="s">
        <v>18</v>
      </c>
      <c r="J6" s="40" t="s">
        <v>19</v>
      </c>
      <c r="K6" s="39" t="s">
        <v>20</v>
      </c>
      <c r="L6" s="53" t="s">
        <v>21</v>
      </c>
    </row>
    <row r="7" spans="1:12" ht="16.8" x14ac:dyDescent="0.3">
      <c r="A7" s="7" t="s">
        <v>13</v>
      </c>
      <c r="B7" s="8">
        <v>0</v>
      </c>
      <c r="C7" s="55"/>
      <c r="D7" s="47"/>
      <c r="E7" s="48">
        <f>D8</f>
        <v>1</v>
      </c>
      <c r="F7" s="48">
        <f>D9</f>
        <v>2</v>
      </c>
      <c r="G7" s="48">
        <f>D10</f>
        <v>3</v>
      </c>
      <c r="H7" s="48">
        <f>D11</f>
        <v>3.5</v>
      </c>
      <c r="I7" s="48">
        <f>D12</f>
        <v>4.5</v>
      </c>
      <c r="J7" s="48">
        <f>D13</f>
        <v>5.5</v>
      </c>
      <c r="K7" s="48">
        <f>D14</f>
        <v>6.5</v>
      </c>
      <c r="L7" s="49">
        <f>D15</f>
        <v>7.5</v>
      </c>
    </row>
    <row r="8" spans="1:12" ht="16.8" x14ac:dyDescent="0.4">
      <c r="A8" s="9" t="s">
        <v>14</v>
      </c>
      <c r="B8" s="10">
        <v>4</v>
      </c>
      <c r="C8" s="56">
        <f>IF(B8&lt;=C47,B8*C68*D47,IF(AND(B8&gt;C47,B8&lt;=C48),(C47-B47)*D47*C68+(B8-C47)*C68*D48,IF(AND(B8&gt;C48,B8&lt;=C49),C47*C68*D47+(C48-C47)*C68*D48+(B8 -C48)*C68*D49,IF(AND(B8&gt;C49,B8&lt;=C50),C47*C68*D47+(C48-C47)*C68*D48+(C49-C48)*C68*D49+(B8 -C49)*C68*D50,IF(AND(B8&gt;C50,B8&lt;=C51),C47*C68*D47+(C48-C47)*C68*D48+(C49-C48)*C68*D49+(C50-C49)*C68*D50+(B8 -C50)*C68*D51,IF(AND(B8&gt;C51,B8&lt;=C52),C47*C68*D47+(C48-C47)*C68*D48+(C49-C48)*C68*D49+(C50-C49)*C68*D50+(C51-C50)*C68*D51+(B8 -C51)*C68*D52,IF(AND(B8&gt;C52,B8&lt;=C53),C47*C68*D47+(C48-C47)*C68*D48+(C49-C48)*C68*D49+(C50-C49)*C68*D50+(C51-C50)*C68*D51+(C52-C51)*C68*D52+(B8-C52)*C68*D53,IF(AND(B8&gt;C53,B8&lt;=C54),C47*C68*D47+(C48-C47)*C68*D48+(C49-C48)*C68*D49+(C50-C49)*C68*D50+(C51-C50)*C68*D51+(C52-C51)*C68*D52+(C51-C52)*C68*D53+(B8-C53)*C68*D54,0))))))))</f>
        <v>1.248</v>
      </c>
      <c r="D8" s="43">
        <f>MROUND(IF(B8&lt;=C47,B8*C68*D47,IF(AND(B8&gt;C47,B8&lt;=C48),(C47-B47)*D47*C68+(B8-C47)*C68*D48,IF(AND(B8&gt;C48,B8&lt;=C49),C47*C68*D47+(C48-C47)*C68*D48+(B8 -C48)*C68*D49,IF(AND(B8&gt;C49,B8&lt;=C50),C47*C68*D47+(C48-C47)*C68*D48+(C49-C48)*C68*D49+(B8 -C49)*C68*D50,IF(AND(B8&gt;C50,B8&lt;=C51),C47*C68*D47+(C48-C47)*C68*D48+(C49-C48)*C68*D49+(C50-C49)*C68*D50+(B8 -C50)*C68*D51,IF(AND(B8&gt;C51,B8&lt;=C52),C47*C68*D47+(C48-C47)*C68*D48+(C49-C48)*C68*D49+(C50-C49)*C68*D50+(C51-C50)*C68*D51+(B8 -C51)*C68*D52,IF(AND(B8&gt;C52,B8&lt;=C53),C47*C68*D47+(C48-C47)*C68*D48+(C49-C48)*C68*D49+(C50-C49)*C68*D50+(C51-C50)*C68*D51+(C52-C51)*C68*D52+(B8-C52)*C68*D53,IF(AND(B8&gt;C53,B8&lt;=C54),C47*C68*D47+(C48-C47)*C68*D48+(C49-C48)*C68*D49+(C50-C49)*C68*D50+(C51-C50)*C68*D51+(C52-C51)*C68*D52+(C51-C52)*C68*D53+(B8-C53)*C68*D54,0)))))))),0.5)</f>
        <v>1</v>
      </c>
      <c r="E8" s="44"/>
      <c r="F8" s="43">
        <f>E9</f>
        <v>0.5</v>
      </c>
      <c r="G8" s="43">
        <f>E10</f>
        <v>1.5</v>
      </c>
      <c r="H8" s="43">
        <f>E11</f>
        <v>2.5</v>
      </c>
      <c r="I8" s="43">
        <f>E12</f>
        <v>3.5</v>
      </c>
      <c r="J8" s="43">
        <f>E13</f>
        <v>4.5</v>
      </c>
      <c r="K8" s="43">
        <f>E14</f>
        <v>5</v>
      </c>
      <c r="L8" s="50">
        <f>E15</f>
        <v>6.5</v>
      </c>
    </row>
    <row r="9" spans="1:12" ht="16.8" x14ac:dyDescent="0.3">
      <c r="A9" s="11" t="s">
        <v>15</v>
      </c>
      <c r="B9" s="10">
        <v>6</v>
      </c>
      <c r="C9" s="56">
        <f>IF(B9&lt;=C47,B9*C68*D47,IF(AND(B9&gt;C47,B9&lt;=C48),(C47-B47)*D47*C68+(B9-C47)*C68*D48,IF(AND(B9&gt;C48,B9&lt;=C49),C47*C68*D47+(C48-C47)*C68*D48+(B9 -C48)*C68*D49,IF(AND(B9&gt;C49,B9&lt;=C50),C47*C68*D47+(C48-C47)*C68*D48+(C49-C48)*C68*D49+(B9 -C49)*C68*D50,IF(AND(B9&gt;C50,B9&lt;=C51),C47*C68*D47+(C48-C47)*C68*D48+(C49-C48)*C68*D49+(C50-C49)*C68*D50+(B9 -C50)*C68*D51,IF(AND(B9&gt;C51,B9&lt;=C52),C47*C68*D47+(C48-C47)*C68*D48+(C49-C48)*C68*D49+(C50-C49)*C68*D50+(C51-C50)*C68*D51+(B9 -C51)*C68*D52,IF(AND(B9&gt;C52,B9&lt;=C53),C47*C68*D47+(C48-C47)*C68*D48+(C49-C48)*C68*D49+(C50-C49)*C68*D50+(C51-C50)*C68*D51+(C52-C51)*C68*D52+(B9-C52)*C68*D53,IF(AND(B9&gt;C53,B9&lt;=C54),C47*C68*D47+(C48-C47)*C68*D48+(C49-C48)*C68*D49+(C50-C49)*C68*D50+(C51-C50)*C68*D51+(C52-C51)*C68*D52+(C51-C52)*C68*D53+(B9-C53)*C68*D54,0))))))))</f>
        <v>1.8719999999999999</v>
      </c>
      <c r="D9" s="43">
        <f>MROUND(IF(B9&lt;=C47,B9*C68*D47,IF(AND(B9&gt;C47,B9&lt;=C48),(C47-B47)*D47*C68+(B9-C47)*C68*D48,IF(AND(B9&gt;C48,B9&lt;=C49),C47*C68*D47+(C48-C47)*C68*D48+(B9 -C48)*C68*D49,IF(AND(B9&gt;C49,B9&lt;=C50),C47*C68*D47+(C48-C47)*C68*D48+(C49-C48)*C68*D49+(B9 -C49)*C68*D50,IF(AND(B9&gt;C50,B9&lt;=C51),C47*C68*D47+(C48-C47)*C68*D48+(C49-C48)*C68*D49+(C50-C49)*C68*D50+(B9 -C50)*C68*D51,IF(AND(B9&gt;C51,B9&lt;=C52),C47*C68*D47+(C48-C47)*C68*D48+(C49-C48)*C68*D49+(C50-C49)*C68*D50+(C51-C50)*C68*D51+(B9 -C51)*C68*D52,IF(AND(B9&gt;C52,B9&lt;=C53),C47*C68*D47+(C48-C47)*C68*D48+(C49-C48)*C68*D49+(C50-C49)*C68*D50+(C51-C50)*C68*D51+(C52-C51)*C68*D52+(B9-C52)*C68*D53,IF(AND(B9&gt;C53,B9&lt;=C54),C47*C68*D47+(C48-C47)*C68*D48+(C49-C48)*C68*D49+(C50-C49)*C68*D50+(C51-C50)*C68*D51+(C52-C51)*C68*D52+(C51-C52)*C68*D53+(B9-C53)*C68*D54,0)))))))),0.5)</f>
        <v>2</v>
      </c>
      <c r="E9" s="43">
        <f>IF(MROUND(C9-C8,0.5)=0,0.5,MROUND(C9-C8,0.5))</f>
        <v>0.5</v>
      </c>
      <c r="F9" s="44"/>
      <c r="G9" s="43">
        <f>F10</f>
        <v>1</v>
      </c>
      <c r="H9" s="43">
        <f>F11</f>
        <v>2</v>
      </c>
      <c r="I9" s="43">
        <f>F12</f>
        <v>3</v>
      </c>
      <c r="J9" s="43">
        <f>F13</f>
        <v>3.5</v>
      </c>
      <c r="K9" s="43">
        <f>F14</f>
        <v>4.5</v>
      </c>
      <c r="L9" s="50">
        <f>F15</f>
        <v>5.5</v>
      </c>
    </row>
    <row r="10" spans="1:12" ht="16.8" x14ac:dyDescent="0.3">
      <c r="A10" s="11" t="s">
        <v>16</v>
      </c>
      <c r="B10" s="10">
        <v>9</v>
      </c>
      <c r="C10" s="56">
        <f>IF(B10&lt;=C47,B10*C68*D47,IF(AND(B10&gt;C47,B10&lt;=C48),(C47-B47)*D47*C68+(B10-C47)*C68*D48,IF(AND(B10&gt;C48,B10&lt;=C49),C47*C68*D47+(C48-C47)*C68*D48+(B10 -C48)*C68*D49,IF(AND(B10&gt;C49,B10&lt;=C50),C47*C68*D47+(C48-C47)*C68*D48+(C49-C48)*C68*D49+(B10 -C49)*C68*D50,IF(AND(B10&gt;C50,B10&lt;=C51),C47*C68*D47+(C48-C47)*C68*D48+(C49-C48)*C68*D49+(C50-C49)*C68*D50+(B10 -C50)*C68*D51,IF(AND(B10&gt;C51,B10&lt;=C52),C47*C68*D47+(C48-C47)*C68*D48+(C49-C48)*C68*D49+(C50-C49)*C68*D50+(C51-C50)*C68*D51+(B10 -C51)*C68*D52,IF(AND(B10&gt;C52,B10&lt;=C53),C47*C68*D47+(C48-C47)*C68*D48+(C49-C48)*C68*D49+(C50-C49)*C68*D50+(C51-C50)*C68*D51+(C52-C51)*C68*D52+(B10-C52)*C68*D53,IF(AND(B10&gt;C53,B10&lt;=C54),C47*C68*D47+(C48-C47)*C68*D48+(C49-C48)*C68*D49+(C50-C49)*C68*D50+(C51-C50)*C68*D51+(C52-C51)*C68*D52+(C51-C52)*C68*D53+(B10-C53)*C68*D54,0))))))))</f>
        <v>2.8079999999999998</v>
      </c>
      <c r="D10" s="43">
        <f>MROUND(IF(B10&lt;=C47,B10*C68*D47,IF(AND(B10&gt;C47,B10&lt;=C48),(C47-B47)*D47*C68+(B10-C47)*C68*D48,IF(AND(B10&gt;C48,B10&lt;=C49),C47*C68*D47+(C48-C47)*C68*D48+(B10 -C48)*C68*D49,IF(AND(B10&gt;C49,B10&lt;=C50),C47*C68*D47+(C48-C47)*C68*D48+(C49-C48)*C68*D49+(B10 -C49)*C68*D50,IF(AND(B10&gt;C50,B10&lt;=C51),C47*C68*D47+(C48-C47)*C68*D48+(C49-C48)*C68*D49+(C50-C49)*C68*D50+(B10 -C50)*C68*D51,IF(AND(B10&gt;C51,B10&lt;=C52),C47*C68*D47+(C48-C47)*C68*D48+(C49-C48)*C68*D49+(C50-C49)*C68*D50+(C51-C50)*C68*D51+(B10 -C51)*C68*D52,IF(AND(B10&gt;C52,B10&lt;=C53),C47*C68*D47+(C48-C47)*C68*D48+(C49-C48)*C68*D49+(C50-C49)*C68*D50+(C51-C50)*C68*D51+(C52-C51)*C68*D52+(B10-C52)*C68*D53,IF(AND(B10&gt;C53,B10&lt;=C54),C47*C68*D47+(C48-C47)*C68*D48+(C49-C48)*C68*D49+(C50-C49)*C68*D50+(C51-C50)*C68*D51+(C52-C51)*C68*D52+(C51-C52)*C68*D53+(B10-C53)*C68*D54,0)))))))),0.5)</f>
        <v>3</v>
      </c>
      <c r="E10" s="43">
        <f>MROUND(C10-C8,0.5)</f>
        <v>1.5</v>
      </c>
      <c r="F10" s="43">
        <f>IF(MROUND(C10-C9,0.5)=0,0.5,MROUND(C10-C9,0.5))</f>
        <v>1</v>
      </c>
      <c r="G10" s="45"/>
      <c r="H10" s="46">
        <f>G11</f>
        <v>1</v>
      </c>
      <c r="I10" s="43">
        <f>G12</f>
        <v>2</v>
      </c>
      <c r="J10" s="43">
        <f>G13</f>
        <v>2.5</v>
      </c>
      <c r="K10" s="43">
        <f>G14</f>
        <v>3.5</v>
      </c>
      <c r="L10" s="50">
        <f>G15</f>
        <v>5</v>
      </c>
    </row>
    <row r="11" spans="1:12" ht="16.8" x14ac:dyDescent="0.3">
      <c r="A11" s="2" t="s">
        <v>17</v>
      </c>
      <c r="B11" s="10">
        <v>12</v>
      </c>
      <c r="C11" s="56">
        <f>IF(B11&lt;=C47,B11*C68*D47,IF(AND(B11&gt;C47,B11&lt;=C48),(C47-B47)*D47*C68+(B11-C47)*C68*D48,IF(AND(B11&gt;C48,B11&lt;=C49),C47*C68*D47+(C48-C47)*C68*D48+(B11 -C48)*C68*D49,IF(AND(B11&gt;C49,B11&lt;=C50),C47*C68*D47+(C48-C47)*C68*D48+(C49-C48)*C68*D49+(B11 -C49)*C68*D50,IF(AND(B11&gt;C50,B11&lt;=C51),C47*C68*D47+(C48-C47)*C68*D48+(C49-C48)*C68*D49+(C50-C49)*C68*D50+(B11 -C50)*C68*D51,IF(AND(B11&gt;C51,B11&lt;=C52),C47*C68*D47+(C48-C47)*C68*D48+(C49-C48)*C68*D49+(C50-C49)*C68*D50+(C51-C50)*C68*D51+(B11 -C51)*C68*D52,IF(AND(B11&gt;C52,B11&lt;=C53),C47*C68*D47+(C48-C47)*C68*D48+(C49-C48)*C68*D49+(C50-C49)*C68*D50+(C51-C50)*C68*D51+(C52-C51)*C68*D52+(B11-C52)*C68*D53,IF(AND(B11&gt;C53,B11&lt;=C54),C47*C68*D47+(C48-C47)*C68*D48+(C49-C48)*C68*D49+(C50-C49)*C68*D50+(C51-C50)*C68*D51+(C52-C51)*C68*D52+(C51-C52)*C68*D53+(B11-C53)*C68*D54,0))))))))</f>
        <v>3.7439999999999998</v>
      </c>
      <c r="D11" s="43">
        <f>MROUND(IF(B11&lt;=C47,B11*C68*D47,IF(AND(B11&gt;C47,B11&lt;=C48),(C47-B47)*D47*C68+(B11-C47)*C68*D48,IF(AND(B11&gt;C48,B11&lt;=C49),C47*C68*D47+(C48-C47)*C68*D48+(B11 -C48)*C68*D49,IF(AND(B11&gt;C49,B11&lt;=C50),C47*C68*D47+(C48-C47)*C68*D48+(C49-C48)*C68*D49+(B11 -C49)*C68*D50,IF(AND(B11&gt;C50,B11&lt;=C51),C47*C68*D47+(C48-C47)*C68*D48+(C49-C48)*C68*D49+(C50-C49)*C68*D50+(B11 -C50)*C68*D51,IF(AND(B11&gt;C51,B11&lt;=C52),C47*C68*D47+(C48-C47)*C68*D48+(C49-C48)*C68*D49+(C50-C49)*C68*D50+(C51-C50)*C68*D51+(B11 -C51)*C68*D52,IF(AND(B11&gt;C52,B11&lt;=C53),C47*C68*D47+(C48-C47)*C68*D48+(C49-C48)*C68*D49+(C50-C49)*C68*D50+(C51-C50)*C68*D51+(C52-C51)*C68*D52+(B11-C52)*C68*D53,IF(AND(B11&gt;C53,B11&lt;=C54),C47*C68*D47+(C48-C47)*C68*D48+(C49-C48)*C68*D49+(C50-C49)*C68*D50+(C51-C50)*C68*D51+(C52-C51)*C68*D52+(C51-C52)*C68*D53+(B11-C53)*C68*D54,0)))))))),0.5)</f>
        <v>3.5</v>
      </c>
      <c r="E11" s="43">
        <f>MROUND(C11-C8,0.5)</f>
        <v>2.5</v>
      </c>
      <c r="F11" s="43">
        <f>MROUND(C11-C9,0.5)</f>
        <v>2</v>
      </c>
      <c r="G11" s="46">
        <f>IF(MROUND(C11-C10,0.5)=0,0.5,MROUND(C11-C10,0.5))</f>
        <v>1</v>
      </c>
      <c r="H11" s="45"/>
      <c r="I11" s="43">
        <f>H12</f>
        <v>1</v>
      </c>
      <c r="J11" s="43">
        <f>H13</f>
        <v>2</v>
      </c>
      <c r="K11" s="43">
        <f>H14</f>
        <v>2.5</v>
      </c>
      <c r="L11" s="50">
        <f>H15</f>
        <v>4</v>
      </c>
    </row>
    <row r="12" spans="1:12" ht="16.8" x14ac:dyDescent="0.3">
      <c r="A12" s="2" t="s">
        <v>18</v>
      </c>
      <c r="B12" s="12">
        <v>15</v>
      </c>
      <c r="C12" s="56">
        <f>IF(B12&lt;=C47,B12*C68*D47,IF(AND(B12&gt;C47,B12&lt;=C48),(C47-B47)*D47*C68+(B12-C47)*C68*D48,IF(AND(B12&gt;C48,B12&lt;=C49),C47*C68*D47+(C48-C47)*C68*D48+(B12 -C48)*C68*D49,IF(AND(B12&gt;C49,B12&lt;=C50),C47*C68*D47+(C48-C47)*C68*D48+(C49-C48)*C68*D49+(B12 -C49)*C68*D50,IF(AND(B12&gt;C50,B12&lt;=C51),C47*C68*D47+(C48-C47)*C68*D48+(C49-C48)*C68*D49+(C50-C49)*C68*D50+(B12 -C50)*C68*D51,IF(AND(B12&gt;C51,B12&lt;=C52),C47*C68*D47+(C48-C47)*C68*D48+(C49-C48)*C68*D49+(C50-C49)*C68*D50+(C51-C50)*C68*D51+(B12 -C51)*C68*D52,IF(AND(B12&gt;C52,B12&lt;=C53),C47*C68*D47+(C48-C47)*C68*D48+(C49-C48)*C68*D49+(C50-C49)*C68*D50+(C51-C50)*C68*D51+(C52-C51)*C68*D52+(B12-C52)*C68*D53,IF(AND(B12&gt;C53,B12&lt;=C54),C47*C68*D47+(C48-C47)*C68*D48+(C49-C48)*C68*D49+(C50-C49)*C68*D50+(C51-C50)*C68*D51+(C52-C51)*C68*D52+(C51-C52)*C68*D53+(B12-C53)*C68*D54,0))))))))</f>
        <v>4.6800000000000006</v>
      </c>
      <c r="D12" s="43">
        <f>MROUND(IF(B12&lt;=C47,B12*C68*D47,IF(AND(B12&gt;C47,B12&lt;=C48),(C47-B47)*D47*C68+(B12-C47)*C68*D48,IF(AND(B12&gt;C48,B12&lt;=C49),C47*C68*D47+(C48-C47)*C68*D48+(B12 -C48)*C68*D49,IF(AND(B12&gt;C49,B12&lt;=C50),C47*C68*D47+(C48-C47)*C68*D48+(C49-C48)*C68*D49+(B12 -C49)*C68*D50,IF(AND(B12&gt;C50,B12&lt;=C51),C47*C68*D47+(C48-C47)*C68*D48+(C49-C48)*C68*D49+(C50-C49)*C68*D50+(B12 -C50)*C68*D51,IF(AND(B12&gt;C51,B12&lt;=C52),C47*C68*D47+(C48-C47)*C68*D48+(C49-C48)*C68*D49+(C50-C49)*C68*D50+(C51-C50)*C68*D51+(B12 -C51)*C68*D52,IF(AND(B12&gt;C52,B12&lt;=C53),C47*C68*D47+(C48-C47)*C68*D48+(C49-C48)*C68*D49+(C50-C49)*C68*D50+(C51-C50)*C68*D51+(C52-C51)*C68*D52+(B12-C52)*C68*D53,IF(AND(B12&gt;C53,B12&lt;=C54),C47*C68*D47+(C48-C47)*C68*D48+(C49-C48)*C68*D49+(C50-C49)*C68*D50+(C51-C50)*C68*D51+(C52-C51)*C68*D52+(C51-C52)*C68*D53+(B12-C53)*C68*D54,0)))))))),0.5)</f>
        <v>4.5</v>
      </c>
      <c r="E12" s="43">
        <f>MROUND(C12-C8,0.5)</f>
        <v>3.5</v>
      </c>
      <c r="F12" s="43">
        <f>MROUND(C12-C9,0.5)</f>
        <v>3</v>
      </c>
      <c r="G12" s="43">
        <f>MROUND(C12-C10,0.5)</f>
        <v>2</v>
      </c>
      <c r="H12" s="43">
        <f>IF(MROUND(C12-C11,0.5)=0,0.5,MROUND(C12-C11,0.5))</f>
        <v>1</v>
      </c>
      <c r="I12" s="44"/>
      <c r="J12" s="43">
        <f>I13</f>
        <v>1</v>
      </c>
      <c r="K12" s="43">
        <f>I14</f>
        <v>1.5</v>
      </c>
      <c r="L12" s="50">
        <f>I15</f>
        <v>3</v>
      </c>
    </row>
    <row r="13" spans="1:12" ht="16.8" x14ac:dyDescent="0.4">
      <c r="A13" s="13" t="s">
        <v>19</v>
      </c>
      <c r="B13" s="14">
        <v>19</v>
      </c>
      <c r="C13" s="56">
        <f>IF(B13&lt;=C47,B13*C68*D47,IF(AND(B13&gt;C47,B13&lt;=C48),(C47-B47)*D47*C68+(B13-C47)*C68*D48,IF(AND(B13&gt;C48,B13&lt;=C49),C47*C68*D47+(C48-C47)*C68*D48+(B13 -C48)*C68*D49,IF(AND(B13&gt;C49,B13&lt;=C50),C47*C68*D47+(C48-C47)*C68*D48+(C49-C48)*C68*D49+(B13 -C49)*C68*D50,IF(AND(B13&gt;C50,B13&lt;=C51),C47*C68*D47+(C48-C47)*C68*D48+(C49-C48)*C68*D49+(C50-C49)*C68*D50+(B13 -C50)*C68*D51,IF(AND(B13&gt;C51,B13&lt;=C52),C47*C68*D47+(C48-C47)*C68*D48+(C49-C48)*C68*D49+(C50-C49)*C68*D50+(C51-C50)*C68*D51+(B13 -C51)*C68*D52,IF(AND(B13&gt;C52,B13&lt;=C53),C47*C68*D47+(C48-C47)*C68*D48+(C49-C48)*C68*D49+(C50-C49)*C68*D50+(C51-C50)*C68*D51+(C52-C51)*C68*D52+(B13-C52)*C68*D53,IF(AND(B13&gt;C53,B13&lt;=C54),C47*C68*D47+(C48-C47)*C68*D48+(C49-C48)*C68*D49+(C50-C49)*C68*D50+(C51-C50)*C68*D51+(C52-C51)*C68*D52+(C51-C52)*C68*D53+(B13-C53)*C68*D54,0))))))))</f>
        <v>5.5119999999999996</v>
      </c>
      <c r="D13" s="43">
        <f>MROUND(IF(B13&lt;=C47,B13*C68*D47,IF(AND(B13&gt;C47,B13&lt;=C48),(C47-B47)*D47*C68+(B13-C47)*C68*D48,IF(AND(B13&gt;C48,B13&lt;=C49),C47*C68*D47+(C48-C47)*C68*D48+(B13 -C48)*C68*D49,IF(AND(B13&gt;C49,B13&lt;=C50),C47*C68*D47+(C48-C47)*C68*D48+(C49-C48)*C68*D49+(B13 -C49)*C68*D50,IF(AND(B13&gt;C50,B13&lt;=C51),C47*C68*D47+(C48-C47)*C68*D48+(C49-C48)*C68*D49+(C50-C49)*C68*D50+(B13 -C50)*C68*D51,IF(AND(B13&gt;C51,B13&lt;=C52),C47*C68*D47+(C48-C47)*C68*D48+(C49-C48)*C68*D49+(C50-C49)*C68*D50+(C51-C50)*C68*D51+(B13 -C51)*C68*D52,IF(AND(B13&gt;C52,B13&lt;=C53),C47*C68*D47+(C48-C47)*C68*D48+(C49-C48)*C68*D49+(C50-C49)*C68*D50+(C51-C50)*C68*D51+(C52-C51)*C68*D52+(B13-C52)*C68*D53,IF(AND(B13&gt;C53,B13&lt;=C54),C47*C68*D47+(C48-C47)*C68*D48+(C49-C48)*C68*D49+(C50-C49)*C68*D50+(C51-C50)*C68*D51+(C52-C51)*C68*D52+(C51-C52)*C68*D53+(B13-C53)*C68*D54,0)))))))),0.5)</f>
        <v>5.5</v>
      </c>
      <c r="E13" s="43">
        <f>MROUND(C13-C8,0.5)</f>
        <v>4.5</v>
      </c>
      <c r="F13" s="43">
        <f>MROUND(C13-C9,0.5)</f>
        <v>3.5</v>
      </c>
      <c r="G13" s="46">
        <f>MROUND(C13-C10,0.5)</f>
        <v>2.5</v>
      </c>
      <c r="H13" s="46">
        <f>MROUND(C13-C11,0.5)</f>
        <v>2</v>
      </c>
      <c r="I13" s="43">
        <f>IF(MROUND(C13-C12,0.5)=0,0.5,MROUND(C13-C12,0.5))</f>
        <v>1</v>
      </c>
      <c r="J13" s="44"/>
      <c r="K13" s="43">
        <f>J14</f>
        <v>1</v>
      </c>
      <c r="L13" s="50">
        <f>J15</f>
        <v>2</v>
      </c>
    </row>
    <row r="14" spans="1:12" ht="16.8" x14ac:dyDescent="0.4">
      <c r="A14" s="13" t="s">
        <v>20</v>
      </c>
      <c r="B14" s="14">
        <v>23</v>
      </c>
      <c r="C14" s="56">
        <f>IF(B14&lt;=C47,B14*C68*D47,IF(AND(B14&gt;C47,B14&lt;=C48),(C47-B47)*D47*C68+(B14-C47)*C68*D48,IF(AND(B14&gt;C48,B14&lt;=C49),C47*C68*D47+(C48-C47)*C68*D48+(B14 -C48)*C68*D49,IF(AND(B14&gt;C49,B14&lt;=C50),C47*C68*D47+(C48-C47)*C68*D48+(C49-C48)*C68*D49+(B14 -C49)*C68*D50,IF(AND(B14&gt;C50,B14&lt;=C51),C47*C68*D47+(C48-C47)*C68*D48+(C49-C48)*C68*D49+(C50-C49)*C68*D50+(B14 -C50)*C68*D51,IF(AND(B14&gt;C51,B14&lt;=C52),C47*C68*D47+(C48-C47)*C68*D48+(C49-C48)*C68*D49+(C50-C49)*C68*D50+(C51-C50)*C68*D51+(B14 -C51)*C68*D52,IF(AND(B14&gt;C52,B14&lt;=C53),C47*C68*D47+(C48-C47)*C68*D48+(C49-C48)*C68*D49+(C50-C49)*C68*D50+(C51-C50)*C68*D51+(C52-C51)*C68*D52+(B14-C52)*C68*D53,IF(AND(B14&gt;C53,B14&lt;=C54),C47*C68*D47+(C48-C47)*C68*D48+(C49-C48)*C68*D49+(C50-C49)*C68*D50+(C51-C50)*C68*D51+(C52-C51)*C68*D52+(C51-C52)*C68*D53+(B14-C53)*C68*D54,0))))))))</f>
        <v>6.3439999999999994</v>
      </c>
      <c r="D14" s="43">
        <f>MROUND(IF(B14&lt;=C47,B14*C68*D47,IF(AND(B14&gt;C47,B14&lt;=C48),(C47-B47)*D47*C68+(B14-C47)*C68*D48,IF(AND(B14&gt;C48,B14&lt;=C49),C47*C68*D47+(C48-C47)*C68*D48+(B14 -C48)*C68*D49,IF(AND(B14&gt;C49,B14&lt;=C50),C47*C68*D47+(C48-C47)*C68*D48+(C49-C48)*C68*D49+(B14 -C49)*C68*D50,IF(AND(B14&gt;C50,B14&lt;=C51),C47*C68*D47+(C48-C47)*C68*D48+(C49-C48)*C68*D49+(C50-C49)*C68*D50+(B14 -C50)*C68*D51,IF(AND(B14&gt;C51,B14&lt;=C52),C47*C68*D47+(C48-C47)*C68*D48+(C49-C48)*C68*D49+(C50-C49)*C68*D50+(C51-C50)*C68*D51+(B14 -C51)*C68*D52,IF(AND(B14&gt;C52,B14&lt;=C53),C47*C68*D47+(C48-C47)*C68*D48+(C49-C48)*C68*D49+(C50-C49)*C68*D50+(C51-C50)*C68*D51+(C52-C51)*C68*D52+(B14-C52)*C68*D53,IF(AND(B14&gt;C53,B14&lt;=C54),C47*C68*D47+(C48-C47)*C68*D48+(C49-C48)*C68*D49+(C50-C49)*C68*D50+(C51-C50)*C68*D51+(C52-C51)*C68*D52+(C51-C52)*C68*D53+(B14-C53)*C68*D54,0)))))))),0.5)</f>
        <v>6.5</v>
      </c>
      <c r="E14" s="43">
        <f>MROUND(C14-C8,0.5)</f>
        <v>5</v>
      </c>
      <c r="F14" s="43">
        <f>MROUND(C14-C9,0.5)</f>
        <v>4.5</v>
      </c>
      <c r="G14" s="43">
        <f>MROUND(C14-C10,0.5)</f>
        <v>3.5</v>
      </c>
      <c r="H14" s="43">
        <f>MROUND(C14-C11,0.5)</f>
        <v>2.5</v>
      </c>
      <c r="I14" s="43">
        <f>MROUND(C14-C12,0.5)</f>
        <v>1.5</v>
      </c>
      <c r="J14" s="43">
        <f>IF(MROUND(C14-C13,0.5)=0,0.5,MROUND(C14-C13,0.5))</f>
        <v>1</v>
      </c>
      <c r="K14" s="44"/>
      <c r="L14" s="50">
        <f>K15</f>
        <v>1</v>
      </c>
    </row>
    <row r="15" spans="1:12" ht="15" customHeight="1" thickBot="1" x14ac:dyDescent="0.35">
      <c r="A15" s="15" t="s">
        <v>21</v>
      </c>
      <c r="B15" s="16">
        <v>29</v>
      </c>
      <c r="C15" s="57">
        <f>IF(B15&lt;=C47,B15*C68*D47,IF(AND(B15&gt;C47,B15&lt;=C48),(C47-B47)*D47*C68+(B15-C47)*C68*D48,IF(AND(B15&gt;C48,B15&lt;=C49),C47*C68*D47+(C48-C47)*C68*D48+(B15 -C48)*C68*D49,IF(AND(B15&gt;C49,B15&lt;=C50),C47*C68*D47+(C48-C47)*C68*D48+(C49-C48)*C68*D49+(B15 -C49)*C68*D50,IF(AND(B15&gt;C50,B15&lt;=C51),C47*C68*D47+(C48-C47)*C68*D48+(C49-C48)*C68*D49+(C50-C49)*C68*D50+(B15 -C50)*C68*D51,IF(AND(B15&gt;C51,B15&lt;=C52),C47*C68*D47+(C48-C47)*C68*D48+(C49-C48)*C68*D49+(C50-C49)*C68*D50+(C51-C50)*C68*D51+(B15 -C51)*C68*D52,IF(AND(B15&gt;C52,B15&lt;=C53),C47*C68*D47+(C48-C47)*C68*D48+(C49-C48)*C68*D49+(C50-C49)*C68*D50+(C51-C50)*C68*D51+(C52-C51)*C68*D52+(B15-C52)*C68*D53,IF(AND(B15&gt;C53,B15&lt;=C54),C47*C68*D47+(C48-C47)*C68*D48+(C49-C48)*C68*D49+(C50-C49)*C68*D50+(C51-C50)*C68*D51+(C52-C51)*C68*D52+(C51-C52)*C68*D53+(B15-C53)*C68*D54,0))))))))</f>
        <v>7.5920000000000005</v>
      </c>
      <c r="D15" s="51">
        <f>MROUND(IF(B15&lt;=C47,B15*C68*D47,IF(AND(B15&gt;C47,B15&lt;=C48),(C47-B47)*D47*C68+(B15-C47)*C68*D48,IF(AND(B15&gt;C48,B15&lt;=C49),C47*C68*D47+(C48-C47)*C68*D48+(B15 -C48)*C68*D49,IF(AND(B15&gt;C49,B15&lt;=C50),C47*C68*D47+(C48-C47)*C68*D48+(C49-C48)*C68*D49+(B15 -C49)*C68*D50,IF(AND(B15&gt;C50,B15&lt;=C51),C47*C68*D47+(C48-C47)*C68*D48+(C49-C48)*C68*D49+(C50-C49)*C68*D50+(B15 -C50)*C68*D51,IF(AND(B15&gt;C51,B15&lt;=C52),C47*C68*D47+(C48-C47)*C68*D48+(C49-C48)*C68*D49+(C50-C49)*C68*D50+(C51-C50)*C68*D51+(B15 -C51)*C68*D52,IF(AND(B15&gt;C52,B15&lt;=C53),C47*C68*D47+(C48-C47)*C68*D48+(C49-C48)*C68*D49+(C50-C49)*C68*D50+(C51-C50)*C68*D51+(C52-C51)*C68*D52+(B15-C52)*C68*D53,IF(AND(B15&gt;C53,B15&lt;=C54),C47*C68*D47+(C48-C47)*C68*D48+(C49-C48)*C68*D49+(C50-C49)*C68*D50+(C51-C50)*C68*D51+(C52-C51)*C68*D52+(C51-C52)*C68*D53+(B15-C53)*C68*D54,0)))))))),0.5)</f>
        <v>7.5</v>
      </c>
      <c r="E15" s="51">
        <f>MROUND(C15-C8,0.5)</f>
        <v>6.5</v>
      </c>
      <c r="F15" s="51">
        <f>MROUND(C15-C9,0.5)</f>
        <v>5.5</v>
      </c>
      <c r="G15" s="54">
        <f>MROUND(C15-C10,0.5)</f>
        <v>5</v>
      </c>
      <c r="H15" s="54">
        <f>MROUND(C15-C11,0.5)</f>
        <v>4</v>
      </c>
      <c r="I15" s="51">
        <f>MROUND(C15-C12,0.5)</f>
        <v>3</v>
      </c>
      <c r="J15" s="51">
        <f>MROUND(C15-C13,0.5)</f>
        <v>2</v>
      </c>
      <c r="K15" s="51">
        <f>IF(MROUND(C15-C14,0.5)=0,0.5,MROUND(C15-C14,0.5))</f>
        <v>1</v>
      </c>
      <c r="L15" s="52"/>
    </row>
    <row r="16" spans="1:12" ht="14.25" customHeight="1" thickBot="1" x14ac:dyDescent="0.35">
      <c r="A16" s="5"/>
      <c r="B16" s="4"/>
      <c r="C16" s="4"/>
      <c r="D16" s="4"/>
      <c r="E16" s="4"/>
      <c r="F16" s="4"/>
      <c r="G16" s="4"/>
      <c r="H16" s="4"/>
      <c r="I16" s="4"/>
      <c r="J16" s="4"/>
      <c r="K16" s="4"/>
    </row>
    <row r="17" spans="1:11" ht="15" hidden="1" customHeight="1" x14ac:dyDescent="0.3">
      <c r="A17" s="5"/>
      <c r="B17" s="4"/>
      <c r="C17" s="4"/>
      <c r="D17" s="4"/>
      <c r="E17" s="4"/>
      <c r="F17" s="4"/>
      <c r="G17" s="4"/>
      <c r="H17" s="4"/>
      <c r="I17" s="4"/>
      <c r="J17" s="4"/>
      <c r="K17" s="4"/>
    </row>
    <row r="18" spans="1:11" ht="15" hidden="1" customHeight="1" x14ac:dyDescent="0.3">
      <c r="A18" s="5"/>
      <c r="B18" s="4"/>
      <c r="C18" s="4"/>
      <c r="D18" s="4"/>
      <c r="E18" s="4"/>
      <c r="F18" s="4"/>
      <c r="G18" s="4"/>
      <c r="H18" s="4"/>
      <c r="I18" s="4"/>
      <c r="J18" s="4"/>
      <c r="K18" s="4"/>
    </row>
    <row r="19" spans="1:11" ht="14.25" hidden="1" customHeight="1" x14ac:dyDescent="0.3">
      <c r="A19" s="5"/>
      <c r="B19" s="4"/>
      <c r="C19" s="4"/>
      <c r="D19" s="4"/>
      <c r="E19" s="4"/>
      <c r="F19" s="4"/>
      <c r="G19" s="4"/>
      <c r="H19" s="4"/>
      <c r="I19" s="4"/>
      <c r="J19" s="4"/>
      <c r="K19" s="4"/>
    </row>
    <row r="20" spans="1:11" ht="15" hidden="1" customHeight="1" x14ac:dyDescent="0.3">
      <c r="A20" s="5"/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1:11" ht="15" hidden="1" customHeight="1" x14ac:dyDescent="0.3">
      <c r="A21" s="5"/>
      <c r="B21" s="4"/>
      <c r="C21" s="4"/>
      <c r="D21" s="4"/>
      <c r="E21" s="4"/>
      <c r="F21" s="4"/>
      <c r="G21" s="4"/>
      <c r="H21" s="4"/>
      <c r="I21" s="4"/>
      <c r="J21" s="4"/>
      <c r="K21" s="4"/>
    </row>
    <row r="22" spans="1:11" ht="15" hidden="1" customHeight="1" x14ac:dyDescent="0.3">
      <c r="A22" s="5"/>
      <c r="B22" s="4"/>
      <c r="C22" s="4"/>
      <c r="D22" s="4"/>
      <c r="E22" s="4"/>
      <c r="F22" s="4"/>
      <c r="G22" s="4"/>
      <c r="H22" s="4"/>
      <c r="I22" s="4"/>
      <c r="J22" s="4"/>
      <c r="K22" s="4"/>
    </row>
    <row r="23" spans="1:11" ht="15" hidden="1" customHeight="1" x14ac:dyDescent="0.3">
      <c r="A23" s="5"/>
      <c r="B23" s="4"/>
      <c r="C23" s="4"/>
      <c r="D23" s="4"/>
      <c r="E23" s="4"/>
      <c r="F23" s="4"/>
      <c r="G23" s="4"/>
      <c r="H23" s="4"/>
      <c r="I23" s="4"/>
      <c r="J23" s="4"/>
      <c r="K23" s="4"/>
    </row>
    <row r="24" spans="1:11" ht="15" hidden="1" customHeight="1" x14ac:dyDescent="0.3">
      <c r="A24" s="5"/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1:11" ht="15" hidden="1" customHeight="1" x14ac:dyDescent="0.3">
      <c r="A25" s="5"/>
      <c r="B25" s="4"/>
      <c r="C25" s="4"/>
      <c r="D25" s="4"/>
      <c r="E25" s="4"/>
      <c r="F25" s="4"/>
      <c r="G25" s="4"/>
      <c r="H25" s="4"/>
      <c r="I25" s="4"/>
      <c r="J25" s="4"/>
      <c r="K25" s="4"/>
    </row>
    <row r="26" spans="1:11" ht="15" hidden="1" customHeight="1" x14ac:dyDescent="0.3">
      <c r="A26" s="5"/>
      <c r="B26" s="4"/>
      <c r="C26" s="4"/>
      <c r="D26" s="4"/>
      <c r="E26" s="4"/>
      <c r="F26" s="4"/>
      <c r="G26" s="4"/>
      <c r="H26" s="4"/>
      <c r="I26" s="4"/>
      <c r="J26" s="4"/>
      <c r="K26" s="4"/>
    </row>
    <row r="27" spans="1:11" ht="15" hidden="1" customHeight="1" x14ac:dyDescent="0.3">
      <c r="A27" s="5"/>
      <c r="B27" s="4"/>
      <c r="C27" s="4"/>
      <c r="D27" s="4"/>
      <c r="E27" s="4"/>
      <c r="F27" s="4"/>
      <c r="G27" s="4"/>
      <c r="H27" s="4"/>
      <c r="I27" s="4"/>
      <c r="J27" s="4"/>
      <c r="K27" s="4"/>
    </row>
    <row r="28" spans="1:11" ht="15" hidden="1" customHeight="1" x14ac:dyDescent="0.3">
      <c r="A28" s="5"/>
      <c r="B28" s="4"/>
      <c r="C28" s="4"/>
      <c r="D28" s="4"/>
      <c r="E28" s="4"/>
      <c r="F28" s="4"/>
      <c r="G28" s="4"/>
      <c r="H28" s="4"/>
      <c r="I28" s="4"/>
      <c r="J28" s="4"/>
      <c r="K28" s="4"/>
    </row>
    <row r="29" spans="1:11" ht="15" hidden="1" customHeight="1" x14ac:dyDescent="0.3">
      <c r="A29" s="5"/>
      <c r="B29" s="4"/>
      <c r="C29" s="4"/>
      <c r="D29" s="4"/>
      <c r="E29" s="4"/>
      <c r="F29" s="4"/>
      <c r="G29" s="4"/>
      <c r="H29" s="4"/>
      <c r="I29" s="4"/>
      <c r="J29" s="4"/>
      <c r="K29" s="4"/>
    </row>
    <row r="30" spans="1:11" ht="15" hidden="1" customHeight="1" x14ac:dyDescent="0.3">
      <c r="A30" s="5"/>
      <c r="B30" s="4"/>
      <c r="C30" s="4"/>
      <c r="D30" s="4"/>
      <c r="E30" s="4"/>
      <c r="F30" s="4"/>
      <c r="G30" s="4"/>
      <c r="H30" s="4"/>
      <c r="I30" s="4"/>
      <c r="J30" s="4"/>
      <c r="K30" s="4"/>
    </row>
    <row r="31" spans="1:11" ht="15" hidden="1" customHeight="1" x14ac:dyDescent="0.3">
      <c r="A31" s="5"/>
      <c r="B31" s="4"/>
      <c r="C31" s="4"/>
      <c r="D31" s="4"/>
      <c r="E31" s="4"/>
      <c r="F31" s="4"/>
      <c r="G31" s="4"/>
      <c r="H31" s="4"/>
      <c r="I31" s="4"/>
      <c r="J31" s="4"/>
      <c r="K31" s="4"/>
    </row>
    <row r="32" spans="1:11" ht="15" hidden="1" customHeight="1" x14ac:dyDescent="0.3">
      <c r="A32" s="5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1:11" ht="15" hidden="1" customHeight="1" x14ac:dyDescent="0.3">
      <c r="A33" s="5"/>
      <c r="B33" s="4"/>
      <c r="C33" s="4"/>
      <c r="D33" s="4"/>
      <c r="E33" s="4"/>
      <c r="F33" s="4"/>
      <c r="G33" s="4"/>
      <c r="H33" s="4"/>
      <c r="I33" s="4"/>
      <c r="J33" s="4"/>
      <c r="K33" s="4"/>
    </row>
    <row r="34" spans="1:11" ht="15" hidden="1" customHeight="1" x14ac:dyDescent="0.3">
      <c r="A34" s="5"/>
      <c r="B34" s="4"/>
      <c r="C34" s="4"/>
      <c r="D34" s="4"/>
      <c r="E34" s="4"/>
      <c r="F34" s="4"/>
      <c r="G34" s="4"/>
      <c r="H34" s="4"/>
      <c r="I34" s="4"/>
      <c r="J34" s="4"/>
      <c r="K34" s="4"/>
    </row>
    <row r="35" spans="1:11" ht="15" hidden="1" customHeight="1" x14ac:dyDescent="0.3">
      <c r="A35" s="5"/>
      <c r="B35" s="4"/>
      <c r="C35" s="4"/>
      <c r="D35" s="4"/>
      <c r="E35" s="4"/>
      <c r="F35" s="4"/>
      <c r="G35" s="4"/>
      <c r="H35" s="4"/>
      <c r="I35" s="4"/>
      <c r="J35" s="4"/>
      <c r="K35" s="4"/>
    </row>
    <row r="36" spans="1:11" ht="15" hidden="1" customHeight="1" x14ac:dyDescent="0.3">
      <c r="A36" s="5"/>
      <c r="B36" s="4"/>
      <c r="C36" s="4"/>
      <c r="D36" s="4"/>
      <c r="E36" s="4"/>
      <c r="F36" s="4"/>
      <c r="G36" s="4"/>
      <c r="H36" s="4"/>
      <c r="I36" s="4"/>
      <c r="J36" s="4"/>
      <c r="K36" s="4"/>
    </row>
    <row r="37" spans="1:11" ht="15" hidden="1" customHeight="1" x14ac:dyDescent="0.3">
      <c r="A37" s="5"/>
      <c r="B37" s="4"/>
      <c r="C37" s="4"/>
      <c r="D37" s="4"/>
      <c r="E37" s="4"/>
      <c r="F37" s="4"/>
      <c r="G37" s="4"/>
      <c r="H37" s="4"/>
      <c r="I37" s="4"/>
      <c r="J37" s="4"/>
      <c r="K37" s="4"/>
    </row>
    <row r="38" spans="1:11" ht="15" hidden="1" customHeight="1" x14ac:dyDescent="0.3">
      <c r="A38" s="5"/>
      <c r="B38" s="4"/>
      <c r="C38" s="4"/>
      <c r="D38" s="4"/>
      <c r="E38" s="4"/>
      <c r="F38" s="4"/>
      <c r="G38" s="4"/>
      <c r="H38" s="4"/>
      <c r="I38" s="4"/>
      <c r="J38" s="4"/>
      <c r="K38" s="4"/>
    </row>
    <row r="39" spans="1:11" ht="15" hidden="1" customHeight="1" x14ac:dyDescent="0.3">
      <c r="A39" s="5"/>
      <c r="B39" s="4"/>
      <c r="C39" s="4"/>
      <c r="D39" s="4"/>
      <c r="E39" s="4"/>
      <c r="F39" s="4"/>
      <c r="G39" s="4"/>
      <c r="H39" s="4"/>
      <c r="I39" s="4"/>
      <c r="J39" s="4"/>
      <c r="K39" s="4"/>
    </row>
    <row r="40" spans="1:11" ht="15" hidden="1" customHeight="1" x14ac:dyDescent="0.3">
      <c r="A40" s="5"/>
      <c r="B40" s="4"/>
      <c r="C40" s="4"/>
      <c r="D40" s="4"/>
      <c r="E40" s="4"/>
      <c r="F40" s="4"/>
      <c r="G40" s="4"/>
      <c r="H40" s="4"/>
      <c r="I40" s="4"/>
      <c r="J40" s="4"/>
      <c r="K40" s="4"/>
    </row>
    <row r="41" spans="1:11" ht="15" hidden="1" customHeight="1" x14ac:dyDescent="0.3">
      <c r="A41" s="5"/>
      <c r="B41" s="4"/>
      <c r="C41" s="4"/>
      <c r="D41" s="4"/>
      <c r="E41" s="4"/>
      <c r="F41" s="4"/>
      <c r="G41" s="4"/>
      <c r="H41" s="4"/>
      <c r="I41" s="4"/>
      <c r="J41" s="4"/>
      <c r="K41" s="4"/>
    </row>
    <row r="42" spans="1:11" ht="15" hidden="1" customHeight="1" x14ac:dyDescent="0.3">
      <c r="A42" s="5"/>
      <c r="B42" s="4"/>
      <c r="C42" s="4"/>
      <c r="D42" s="4"/>
      <c r="E42" s="4"/>
      <c r="F42" s="4"/>
      <c r="G42" s="4"/>
      <c r="H42" s="4"/>
      <c r="I42" s="4"/>
      <c r="J42" s="4"/>
      <c r="K42" s="4"/>
    </row>
    <row r="43" spans="1:11" ht="15" hidden="1" customHeight="1" x14ac:dyDescent="0.3">
      <c r="A43" s="5"/>
      <c r="B43" s="4"/>
      <c r="C43" s="4"/>
      <c r="D43" s="4"/>
      <c r="E43" s="4"/>
      <c r="F43" s="4"/>
      <c r="G43" s="4"/>
      <c r="H43" s="4"/>
      <c r="I43" s="4"/>
      <c r="J43" s="4"/>
      <c r="K43" s="4"/>
    </row>
    <row r="44" spans="1:11" ht="15" hidden="1" customHeight="1" x14ac:dyDescent="0.3">
      <c r="A44" s="5"/>
      <c r="B44" s="4"/>
      <c r="C44" s="4"/>
      <c r="D44" s="4"/>
      <c r="E44" s="4"/>
      <c r="F44" s="4"/>
      <c r="G44" s="4"/>
      <c r="H44" s="4"/>
      <c r="I44" s="4"/>
      <c r="J44" s="4"/>
      <c r="K44" s="4"/>
    </row>
    <row r="45" spans="1:11" ht="15" hidden="1" customHeight="1" x14ac:dyDescent="0.3">
      <c r="A45" s="5"/>
      <c r="B45" s="4"/>
      <c r="C45" s="4"/>
      <c r="D45" s="4"/>
      <c r="E45" s="4"/>
      <c r="F45" s="4"/>
      <c r="G45" s="4"/>
      <c r="H45" s="4"/>
      <c r="I45" s="4"/>
      <c r="J45" s="4"/>
      <c r="K45" s="4"/>
    </row>
    <row r="46" spans="1:11" ht="67.8" thickBot="1" x14ac:dyDescent="0.35">
      <c r="A46" s="22" t="s">
        <v>8</v>
      </c>
      <c r="B46" s="22" t="s">
        <v>9</v>
      </c>
      <c r="C46" s="22" t="s">
        <v>3</v>
      </c>
      <c r="D46" s="22" t="s">
        <v>4</v>
      </c>
      <c r="E46" s="17" t="s">
        <v>28</v>
      </c>
      <c r="F46" s="4"/>
      <c r="G46" s="4"/>
      <c r="H46" s="4"/>
      <c r="I46" s="4"/>
      <c r="J46" s="4"/>
      <c r="K46" s="4"/>
    </row>
    <row r="47" spans="1:11" ht="17.399999999999999" thickBot="1" x14ac:dyDescent="0.35">
      <c r="A47" s="25">
        <v>1</v>
      </c>
      <c r="B47" s="21">
        <v>0</v>
      </c>
      <c r="C47" s="21">
        <v>15</v>
      </c>
      <c r="D47" s="21">
        <v>1.2</v>
      </c>
      <c r="E47" s="21">
        <v>0.31</v>
      </c>
      <c r="F47" s="4"/>
      <c r="G47" s="4"/>
      <c r="H47" s="4"/>
      <c r="I47" s="4"/>
      <c r="J47" s="4"/>
      <c r="K47" s="4"/>
    </row>
    <row r="48" spans="1:11" ht="17.399999999999999" thickBot="1" x14ac:dyDescent="0.35">
      <c r="A48" s="6">
        <v>2</v>
      </c>
      <c r="B48" s="18">
        <v>15.01</v>
      </c>
      <c r="C48" s="18">
        <v>29</v>
      </c>
      <c r="D48" s="18">
        <v>0.8</v>
      </c>
      <c r="E48" s="18">
        <v>0.21</v>
      </c>
      <c r="F48" s="4"/>
      <c r="G48" s="4"/>
      <c r="H48" s="4"/>
      <c r="I48" s="4"/>
      <c r="J48" s="4"/>
      <c r="K48" s="4"/>
    </row>
    <row r="49" spans="1:11" x14ac:dyDescent="0.3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</row>
    <row r="50" spans="1:11" ht="0.75" customHeight="1" x14ac:dyDescent="0.3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</row>
    <row r="51" spans="1:11" ht="0.75" hidden="1" customHeight="1" x14ac:dyDescent="0.3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</row>
    <row r="52" spans="1:11" hidden="1" x14ac:dyDescent="0.3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</row>
    <row r="53" spans="1:11" ht="16.8" hidden="1" x14ac:dyDescent="0.3">
      <c r="A53" s="1"/>
      <c r="B53" s="4"/>
      <c r="C53" s="4"/>
      <c r="D53" s="4"/>
      <c r="E53" s="4"/>
      <c r="F53" s="4"/>
      <c r="G53" s="4"/>
      <c r="H53" s="4"/>
      <c r="I53" s="4"/>
      <c r="J53" s="4"/>
      <c r="K53" s="4"/>
    </row>
    <row r="54" spans="1:11" ht="16.8" hidden="1" x14ac:dyDescent="0.3">
      <c r="A54" s="1"/>
      <c r="B54" s="4"/>
      <c r="C54" s="4"/>
      <c r="D54" s="4"/>
      <c r="E54" s="4"/>
      <c r="F54" s="4"/>
      <c r="G54" s="4"/>
      <c r="H54" s="4"/>
      <c r="I54" s="4"/>
      <c r="J54" s="4"/>
      <c r="K54" s="4"/>
    </row>
    <row r="55" spans="1:11" ht="16.8" hidden="1" x14ac:dyDescent="0.3">
      <c r="A55" s="1"/>
      <c r="B55" s="4"/>
      <c r="C55" s="4"/>
      <c r="D55" s="4"/>
      <c r="E55" s="4"/>
      <c r="F55" s="4"/>
      <c r="G55" s="4"/>
      <c r="H55" s="4"/>
      <c r="I55" s="4"/>
      <c r="J55" s="4"/>
      <c r="K55" s="4"/>
    </row>
    <row r="56" spans="1:11" ht="16.8" hidden="1" x14ac:dyDescent="0.3">
      <c r="A56" s="1"/>
      <c r="B56" s="4"/>
      <c r="C56" s="4"/>
      <c r="D56" s="4"/>
      <c r="E56" s="4"/>
      <c r="F56" s="4"/>
      <c r="G56" s="4"/>
      <c r="H56" s="4"/>
      <c r="I56" s="4"/>
      <c r="J56" s="4"/>
      <c r="K56" s="4"/>
    </row>
    <row r="57" spans="1:11" ht="16.8" hidden="1" x14ac:dyDescent="0.3">
      <c r="A57" s="1"/>
      <c r="B57" s="4"/>
      <c r="C57" s="4"/>
      <c r="D57" s="4"/>
      <c r="E57" s="4"/>
      <c r="F57" s="4"/>
      <c r="G57" s="4"/>
      <c r="H57" s="4"/>
      <c r="I57" s="4"/>
      <c r="J57" s="4"/>
      <c r="K57" s="4"/>
    </row>
    <row r="58" spans="1:11" ht="16.8" hidden="1" x14ac:dyDescent="0.3">
      <c r="A58" s="1"/>
      <c r="B58" s="4"/>
      <c r="C58" s="4"/>
      <c r="D58" s="4"/>
      <c r="E58" s="4"/>
      <c r="F58" s="4"/>
      <c r="G58" s="4"/>
      <c r="H58" s="4"/>
      <c r="I58" s="4"/>
      <c r="J58" s="4"/>
      <c r="K58" s="4"/>
    </row>
    <row r="59" spans="1:11" ht="16.8" hidden="1" x14ac:dyDescent="0.3">
      <c r="A59" s="1"/>
      <c r="B59" s="4"/>
      <c r="C59" s="4"/>
      <c r="D59" s="4"/>
      <c r="E59" s="4"/>
      <c r="F59" s="4"/>
      <c r="G59" s="4"/>
      <c r="H59" s="4"/>
      <c r="I59" s="4"/>
      <c r="J59" s="4"/>
      <c r="K59" s="4"/>
    </row>
    <row r="60" spans="1:11" ht="16.8" hidden="1" x14ac:dyDescent="0.3">
      <c r="A60" s="1"/>
      <c r="B60" s="4"/>
      <c r="C60" s="4"/>
      <c r="D60" s="4"/>
      <c r="E60" s="4"/>
      <c r="F60" s="4"/>
      <c r="G60" s="4"/>
      <c r="H60" s="4"/>
      <c r="I60" s="4"/>
      <c r="J60" s="4"/>
      <c r="K60" s="4"/>
    </row>
    <row r="61" spans="1:11" ht="16.8" hidden="1" x14ac:dyDescent="0.3">
      <c r="A61" s="1"/>
      <c r="B61" s="4"/>
      <c r="C61" s="4"/>
      <c r="D61" s="4"/>
      <c r="E61" s="4"/>
      <c r="F61" s="4"/>
      <c r="G61" s="4"/>
      <c r="H61" s="4"/>
      <c r="I61" s="4"/>
      <c r="J61" s="4"/>
      <c r="K61" s="4"/>
    </row>
    <row r="62" spans="1:11" ht="16.8" hidden="1" x14ac:dyDescent="0.3">
      <c r="A62" s="1"/>
      <c r="B62" s="4"/>
      <c r="C62" s="4"/>
      <c r="D62" s="4"/>
      <c r="E62" s="4"/>
      <c r="F62" s="4"/>
      <c r="G62" s="4"/>
      <c r="H62" s="4"/>
      <c r="I62" s="4"/>
      <c r="J62" s="4"/>
      <c r="K62" s="4"/>
    </row>
    <row r="63" spans="1:11" ht="16.8" hidden="1" x14ac:dyDescent="0.3">
      <c r="A63" s="1"/>
      <c r="B63" s="4"/>
      <c r="C63" s="4"/>
      <c r="D63" s="4"/>
      <c r="E63" s="4"/>
      <c r="F63" s="4"/>
      <c r="G63" s="4"/>
      <c r="H63" s="4"/>
      <c r="I63" s="4"/>
      <c r="J63" s="4"/>
      <c r="K63" s="4"/>
    </row>
    <row r="64" spans="1:11" ht="16.8" hidden="1" x14ac:dyDescent="0.3">
      <c r="A64" s="1"/>
      <c r="B64" s="4"/>
      <c r="C64" s="4"/>
      <c r="D64" s="4"/>
      <c r="E64" s="4"/>
      <c r="F64" s="4"/>
      <c r="G64" s="4"/>
      <c r="H64" s="4"/>
      <c r="I64" s="4"/>
      <c r="J64" s="4"/>
      <c r="K64" s="4"/>
    </row>
    <row r="65" spans="1:11" ht="16.8" hidden="1" x14ac:dyDescent="0.3">
      <c r="A65" s="1"/>
      <c r="B65" s="4"/>
      <c r="C65" s="4"/>
      <c r="D65" s="4"/>
      <c r="E65" s="4"/>
      <c r="F65" s="4"/>
      <c r="G65" s="4"/>
      <c r="H65" s="4"/>
      <c r="I65" s="4"/>
      <c r="J65" s="4"/>
      <c r="K65" s="4"/>
    </row>
    <row r="66" spans="1:11" ht="16.8" x14ac:dyDescent="0.4">
      <c r="A66" s="1" t="s">
        <v>22</v>
      </c>
      <c r="B66" s="4"/>
      <c r="C66" s="58">
        <v>0.22</v>
      </c>
      <c r="D66" s="19" t="s">
        <v>5</v>
      </c>
      <c r="E66" s="4"/>
      <c r="F66" s="4"/>
      <c r="G66" s="4"/>
      <c r="H66" s="4"/>
      <c r="I66" s="4"/>
      <c r="J66" s="4"/>
      <c r="K66" s="4"/>
    </row>
    <row r="67" spans="1:11" ht="16.8" x14ac:dyDescent="0.4">
      <c r="A67" s="1" t="s">
        <v>6</v>
      </c>
      <c r="B67" s="4"/>
      <c r="C67" s="20">
        <f>ROUND(C66*0.19,2)</f>
        <v>0.04</v>
      </c>
      <c r="D67" s="19" t="s">
        <v>5</v>
      </c>
      <c r="E67" s="4"/>
      <c r="F67" s="4"/>
      <c r="G67" s="4"/>
      <c r="H67" s="4"/>
      <c r="I67" s="4"/>
      <c r="J67" s="4"/>
      <c r="K67" s="4"/>
    </row>
    <row r="68" spans="1:11" ht="16.8" x14ac:dyDescent="0.4">
      <c r="A68" s="1" t="s">
        <v>7</v>
      </c>
      <c r="B68" s="4"/>
      <c r="C68" s="20">
        <f>C66+C67</f>
        <v>0.26</v>
      </c>
      <c r="D68" s="19" t="s">
        <v>5</v>
      </c>
      <c r="E68" s="4"/>
      <c r="F68" s="4"/>
      <c r="G68" s="4"/>
      <c r="H68" s="4"/>
      <c r="I68" s="4"/>
      <c r="J68" s="4"/>
      <c r="K68" s="4"/>
    </row>
    <row r="69" spans="1:11" x14ac:dyDescent="0.3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</row>
    <row r="70" spans="1:11" x14ac:dyDescent="0.3">
      <c r="A70" s="4"/>
      <c r="B70" s="4"/>
      <c r="C70" s="4"/>
      <c r="D70" s="4"/>
      <c r="E70" s="4">
        <v>39</v>
      </c>
      <c r="F70" s="4"/>
      <c r="G70" s="4"/>
      <c r="H70" s="4"/>
      <c r="I70" s="4"/>
      <c r="J70" s="4"/>
      <c r="K70" s="4"/>
    </row>
    <row r="71" spans="1:11" x14ac:dyDescent="0.3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</row>
  </sheetData>
  <mergeCells count="2">
    <mergeCell ref="A1:I1"/>
    <mergeCell ref="A5:L5"/>
  </mergeCells>
  <pageMargins left="0.71811023622047199" right="0.25" top="0.35433070866141703" bottom="0.35433070866141703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T142</vt:lpstr>
      <vt:lpstr>T143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Octavian David</dc:creator>
  <cp:lastModifiedBy>Ioan Iusan</cp:lastModifiedBy>
  <cp:lastPrinted>2023-12-18T12:21:59Z</cp:lastPrinted>
  <dcterms:created xsi:type="dcterms:W3CDTF">2015-06-05T18:17:20Z</dcterms:created>
  <dcterms:modified xsi:type="dcterms:W3CDTF">2023-12-18T12:22:05Z</dcterms:modified>
</cp:coreProperties>
</file>