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17_sedinta_ordinara_21_decembrie_2021\hotarari_alb_negru\251_12J_rectificare decembrie 2021-fin\"/>
    </mc:Choice>
  </mc:AlternateContent>
  <xr:revisionPtr revIDLastSave="0" documentId="13_ncr:1_{B447E05E-3475-4989-8C77-416BF8EC083F}" xr6:coauthVersionLast="47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14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7" l="1"/>
  <c r="F57" i="7"/>
  <c r="J64" i="7"/>
  <c r="J66" i="7"/>
  <c r="I57" i="7"/>
  <c r="G57" i="7"/>
  <c r="H57" i="7"/>
  <c r="J61" i="7"/>
  <c r="J15" i="7"/>
  <c r="J51" i="7"/>
  <c r="J54" i="7"/>
  <c r="H24" i="7"/>
  <c r="H25" i="7"/>
  <c r="H27" i="7"/>
  <c r="J60" i="7"/>
  <c r="F23" i="7"/>
  <c r="F26" i="7"/>
  <c r="J75" i="7"/>
  <c r="J74" i="7"/>
  <c r="I73" i="7"/>
  <c r="H73" i="7"/>
  <c r="G73" i="7"/>
  <c r="J72" i="7"/>
  <c r="J71" i="7"/>
  <c r="J70" i="7"/>
  <c r="J69" i="7"/>
  <c r="J68" i="7"/>
  <c r="J67" i="7"/>
  <c r="J65" i="7"/>
  <c r="J63" i="7"/>
  <c r="I62" i="7"/>
  <c r="H62" i="7"/>
  <c r="G62" i="7"/>
  <c r="F62" i="7"/>
  <c r="E62" i="7"/>
  <c r="D62" i="7"/>
  <c r="J59" i="7"/>
  <c r="J58" i="7"/>
  <c r="E57" i="7"/>
  <c r="D57" i="7"/>
  <c r="J56" i="7"/>
  <c r="J55" i="7"/>
  <c r="J53" i="7"/>
  <c r="I52" i="7"/>
  <c r="H52" i="7"/>
  <c r="G52" i="7"/>
  <c r="F52" i="7"/>
  <c r="E52" i="7"/>
  <c r="D52" i="7"/>
  <c r="J50" i="7"/>
  <c r="J49" i="7"/>
  <c r="J48" i="7"/>
  <c r="J47" i="7"/>
  <c r="I46" i="7"/>
  <c r="H46" i="7"/>
  <c r="G46" i="7"/>
  <c r="F46" i="7"/>
  <c r="E46" i="7"/>
  <c r="D46" i="7"/>
  <c r="J45" i="7"/>
  <c r="J44" i="7"/>
  <c r="J43" i="7"/>
  <c r="J42" i="7"/>
  <c r="J41" i="7"/>
  <c r="I40" i="7"/>
  <c r="H40" i="7"/>
  <c r="G40" i="7"/>
  <c r="F40" i="7"/>
  <c r="E40" i="7"/>
  <c r="D40" i="7"/>
  <c r="J39" i="7"/>
  <c r="J38" i="7"/>
  <c r="J37" i="7"/>
  <c r="J36" i="7"/>
  <c r="J35" i="7"/>
  <c r="I34" i="7"/>
  <c r="H34" i="7"/>
  <c r="G34" i="7"/>
  <c r="F34" i="7"/>
  <c r="E34" i="7"/>
  <c r="D34" i="7"/>
  <c r="J33" i="7"/>
  <c r="J32" i="7"/>
  <c r="J31" i="7"/>
  <c r="J30" i="7"/>
  <c r="J29" i="7"/>
  <c r="I28" i="7"/>
  <c r="H28" i="7"/>
  <c r="G28" i="7"/>
  <c r="F28" i="7"/>
  <c r="E28" i="7"/>
  <c r="D28" i="7"/>
  <c r="G27" i="7"/>
  <c r="F27" i="7"/>
  <c r="E27" i="7"/>
  <c r="D27" i="7"/>
  <c r="D22" i="7" s="1"/>
  <c r="I26" i="7"/>
  <c r="H26" i="7"/>
  <c r="F25" i="7"/>
  <c r="G24" i="7"/>
  <c r="F24" i="7"/>
  <c r="H23" i="7"/>
  <c r="H19" i="7" s="1"/>
  <c r="J19" i="7" s="1"/>
  <c r="E22" i="7"/>
  <c r="J21" i="7"/>
  <c r="I20" i="7"/>
  <c r="H20" i="7"/>
  <c r="G20" i="7"/>
  <c r="E17" i="7"/>
  <c r="D17" i="7"/>
  <c r="J16" i="7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J57" i="7" l="1"/>
  <c r="H22" i="7"/>
  <c r="H18" i="7" s="1"/>
  <c r="H14" i="7" s="1"/>
  <c r="A66" i="7"/>
  <c r="A67" i="7" s="1"/>
  <c r="A68" i="7" s="1"/>
  <c r="A69" i="7" s="1"/>
  <c r="A70" i="7" s="1"/>
  <c r="A71" i="7" s="1"/>
  <c r="A72" i="7" s="1"/>
  <c r="A73" i="7" s="1"/>
  <c r="A74" i="7" s="1"/>
  <c r="A75" i="7" s="1"/>
  <c r="D18" i="7"/>
  <c r="F22" i="7"/>
  <c r="F18" i="7" s="1"/>
  <c r="E18" i="7"/>
  <c r="J73" i="7"/>
  <c r="J62" i="7"/>
  <c r="J52" i="7"/>
  <c r="I22" i="7"/>
  <c r="I18" i="7" s="1"/>
  <c r="J46" i="7"/>
  <c r="J26" i="7"/>
  <c r="J27" i="7"/>
  <c r="J25" i="7"/>
  <c r="J34" i="7"/>
  <c r="G22" i="7"/>
  <c r="G18" i="7" s="1"/>
  <c r="G13" i="7" s="1"/>
  <c r="G17" i="7" s="1"/>
  <c r="J24" i="7"/>
  <c r="J28" i="7"/>
  <c r="J23" i="7"/>
  <c r="J20" i="7"/>
  <c r="J40" i="7"/>
  <c r="J13" i="7" l="1"/>
  <c r="J18" i="7"/>
  <c r="J14" i="7"/>
  <c r="J22" i="7"/>
  <c r="H17" i="7" l="1"/>
  <c r="J17" i="7" s="1"/>
</calcChain>
</file>

<file path=xl/sharedStrings.xml><?xml version="1.0" encoding="utf-8"?>
<sst xmlns="http://schemas.openxmlformats.org/spreadsheetml/2006/main" count="111" uniqueCount="64">
  <si>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</si>
  <si>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</si>
  <si>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</si>
  <si>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</si>
  <si>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</si>
  <si>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</si>
  <si>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</si>
  <si>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</si>
  <si>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</si>
  <si>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</si>
  <si>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</si>
  <si>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</si>
  <si>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</si>
  <si>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</si>
  <si>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</si>
  <si>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</si>
  <si>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</si>
  <si>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</si>
  <si>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</si>
  <si>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</si>
  <si>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</si>
  <si>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</si>
  <si>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</si>
  <si>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</si>
  <si>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</si>
  <si>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</si>
  <si>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</si>
  <si>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</si>
  <si>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</si>
  <si>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</si>
  <si>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</si>
  <si>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</si>
  <si>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</si>
  <si>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</si>
  <si>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</si>
  <si>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</si>
  <si>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</si>
  <si>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</si>
  <si>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</si>
  <si>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</si>
  <si>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</si>
  <si>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</si>
  <si>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</si>
  <si>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</si>
  <si>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</si>
  <si>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</si>
  <si>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</si>
  <si>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Excedent 31.12.2020</t>
  </si>
  <si>
    <t xml:space="preserve">    BUGETUL  INSTITUŢIILOR  PUBLICE ŞI ACTIVITĂŢILOR FINANŢATE INTEGRAL SAU PARŢIAL  DIN VENITURI PROPRII PE ANUL 2021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</si>
  <si>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</si>
  <si>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</si>
  <si>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</si>
  <si>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</si>
  <si>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</si>
  <si>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</si>
  <si>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TOTAL BVC APROBAT 2021</t>
  </si>
  <si>
    <t>INFLUENȚE BUGET LOCAL</t>
  </si>
  <si>
    <t>INFLUENȚE VENITURI PROPRII</t>
  </si>
  <si>
    <t>INFLUENȚE PROIECTE FEN</t>
  </si>
  <si>
    <t>TOTAL BVC RECTIFICAT 2021</t>
  </si>
  <si>
    <t>Liceul pentru Deficienți de vedere</t>
  </si>
  <si>
    <t>Centrul Scolar pt Educatie Incluziva</t>
  </si>
  <si>
    <t>Anexa nr. 14</t>
  </si>
  <si>
    <t>la Hotărârea nr. 251//2021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</si>
</sst>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 applyAlignme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4" fontId="3" fillId="0" borderId="0" xfId="0" applyNumberFormat="1" applyFont="1" applyBorder="1"/>
    <xf numFmtId="0" fontId="3" fillId="0" borderId="0" xfId="0" applyFont="1" applyBorder="1"/>
    <xf numFmtId="0" fontId="3" fillId="0" borderId="1" xfId="1" applyFont="1" applyBorder="1" applyAlignment="1">
      <alignment horizontal="right"/>
    </xf>
    <xf numFmtId="4" fontId="3" fillId="2" borderId="1" xfId="0" applyNumberFormat="1" applyFont="1" applyFill="1" applyBorder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/>
    <xf numFmtId="4" fontId="4" fillId="0" borderId="0" xfId="0" applyNumberFormat="1" applyFont="1" applyBorder="1"/>
    <xf numFmtId="0" fontId="4" fillId="0" borderId="0" xfId="0" applyFont="1"/>
    <xf numFmtId="0" fontId="5" fillId="0" borderId="0" xfId="1" applyFont="1" applyAlignment="1">
      <alignment vertical="center"/>
    </xf>
    <xf numFmtId="4" fontId="5" fillId="0" borderId="0" xfId="0" applyNumberFormat="1" applyFont="1" applyBorder="1"/>
    <xf numFmtId="0" fontId="5" fillId="0" borderId="0" xfId="1" applyFont="1" applyAlignment="1"/>
    <xf numFmtId="0" fontId="5" fillId="0" borderId="0" xfId="1" applyFont="1" applyFill="1" applyBorder="1" applyAlignment="1"/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53340</xdr:rowOff>
    </xdr:from>
    <xdr:to>
      <xdr:col>9</xdr:col>
      <xdr:colOff>99060</xdr:colOff>
      <xdr:row>0</xdr:row>
      <xdr:rowOff>739140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3ED291-278D-4D14-8E3F-F2E96038C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53340"/>
          <a:ext cx="745236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A1:P83"/>
  <sheetViews>
    <sheetView tabSelected="1" view="pageLayout" zoomScaleNormal="100" workbookViewId="0">
      <selection activeCell="A4" sqref="A4:B4"/>
    </sheetView>
  </sheetViews>
  <sheetFormatPr defaultColWidth="9.1328125" defaultRowHeight="16.5" x14ac:dyDescent="0.6"/>
  <cols>
    <col min="1" max="1" width="4.86328125" style="1" customWidth="1"/>
    <col min="2" max="2" width="50.86328125" style="29" customWidth="1"/>
    <col min="3" max="3" width="9.53125" style="1" customWidth="1"/>
    <col min="4" max="4" width="13.86328125" style="1" hidden="1" customWidth="1"/>
    <col min="5" max="5" width="13.1328125" style="1" hidden="1" customWidth="1"/>
    <col min="6" max="6" width="14.1328125" style="14" customWidth="1"/>
    <col min="7" max="7" width="15.33203125" style="14" customWidth="1"/>
    <col min="8" max="8" width="14.33203125" style="14" customWidth="1"/>
    <col min="9" max="9" width="15.53125" style="14" customWidth="1"/>
    <col min="10" max="10" width="23.1328125" style="1" customWidth="1"/>
    <col min="11" max="11" width="4.1328125" style="1" customWidth="1"/>
    <col min="12" max="12" width="14" style="1" customWidth="1"/>
    <col min="13" max="13" width="7.1328125" style="1" customWidth="1"/>
    <col min="14" max="14" width="10.1328125" style="1" customWidth="1"/>
    <col min="15" max="15" width="6.53125" style="1" customWidth="1"/>
    <col min="16" max="16" width="10.6640625" style="1" bestFit="1" customWidth="1"/>
    <col min="17" max="16384" width="9.1328125" style="1"/>
  </cols>
  <sheetData>
    <row r="1" spans="1:10" ht="69" customHeight="1" x14ac:dyDescent="0.6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6">
      <c r="A2" s="53"/>
      <c r="B2" s="53"/>
      <c r="C2" s="33"/>
      <c r="D2" s="33"/>
      <c r="E2" s="54"/>
      <c r="F2" s="54"/>
      <c r="G2" s="43"/>
      <c r="H2" s="43"/>
      <c r="I2" s="44" t="s">
        <v>62</v>
      </c>
      <c r="J2" s="44"/>
    </row>
    <row r="3" spans="1:10" x14ac:dyDescent="0.6">
      <c r="A3" s="53"/>
      <c r="B3" s="53"/>
      <c r="C3" s="33"/>
      <c r="D3" s="45"/>
      <c r="E3" s="44" t="s">
        <v>15</v>
      </c>
      <c r="F3" s="48"/>
      <c r="G3" s="48"/>
      <c r="H3" s="43"/>
      <c r="I3" s="44" t="s">
        <v>63</v>
      </c>
      <c r="J3" s="44"/>
    </row>
    <row r="4" spans="1:10" x14ac:dyDescent="0.6">
      <c r="A4" s="53"/>
      <c r="B4" s="53"/>
      <c r="C4" s="36"/>
      <c r="D4" s="36"/>
      <c r="E4" s="36"/>
      <c r="F4" s="36"/>
      <c r="G4" s="36"/>
      <c r="H4" s="36"/>
      <c r="I4" s="54"/>
      <c r="J4" s="54"/>
    </row>
    <row r="5" spans="1:10" ht="9.75" customHeight="1" x14ac:dyDescent="0.6">
      <c r="A5" s="46"/>
      <c r="B5" s="40"/>
      <c r="C5" s="36"/>
      <c r="D5" s="36"/>
      <c r="E5" s="36"/>
      <c r="F5" s="36"/>
      <c r="G5" s="36"/>
      <c r="H5" s="36"/>
      <c r="I5" s="54"/>
      <c r="J5" s="54"/>
    </row>
    <row r="6" spans="1:10" ht="45.6" customHeight="1" x14ac:dyDescent="0.6">
      <c r="A6" s="39"/>
      <c r="B6" s="55" t="s">
        <v>48</v>
      </c>
      <c r="C6" s="55"/>
      <c r="D6" s="55"/>
      <c r="E6" s="55"/>
      <c r="F6" s="55"/>
      <c r="G6" s="55"/>
      <c r="H6" s="55"/>
      <c r="I6" s="55"/>
      <c r="J6" s="55"/>
    </row>
    <row r="7" spans="1:10" ht="12.75" customHeight="1" x14ac:dyDescent="0.6">
      <c r="A7" s="2"/>
      <c r="B7" s="23"/>
      <c r="C7" s="3"/>
      <c r="D7" s="3"/>
      <c r="E7" s="3"/>
      <c r="F7" s="3"/>
      <c r="G7" s="3"/>
      <c r="H7" s="3"/>
      <c r="I7" s="3"/>
      <c r="J7" s="3"/>
    </row>
    <row r="8" spans="1:10" ht="20.25" customHeight="1" x14ac:dyDescent="0.6">
      <c r="A8" s="4"/>
      <c r="B8" s="24"/>
      <c r="C8" s="4"/>
      <c r="E8" s="5"/>
      <c r="F8" s="5"/>
      <c r="G8" s="5"/>
      <c r="H8" s="4"/>
      <c r="I8" s="4"/>
      <c r="J8" s="5" t="s">
        <v>0</v>
      </c>
    </row>
    <row r="9" spans="1:10" ht="14.25" customHeight="1" x14ac:dyDescent="0.6">
      <c r="A9" s="56" t="s">
        <v>1</v>
      </c>
      <c r="B9" s="59" t="s">
        <v>2</v>
      </c>
      <c r="C9" s="59" t="s">
        <v>3</v>
      </c>
      <c r="D9" s="50" t="s">
        <v>17</v>
      </c>
      <c r="E9" s="50" t="s">
        <v>10</v>
      </c>
      <c r="F9" s="50" t="s">
        <v>55</v>
      </c>
      <c r="G9" s="50" t="s">
        <v>56</v>
      </c>
      <c r="H9" s="50" t="s">
        <v>57</v>
      </c>
      <c r="I9" s="50" t="s">
        <v>58</v>
      </c>
      <c r="J9" s="50" t="s">
        <v>59</v>
      </c>
    </row>
    <row r="10" spans="1:10" ht="14.25" customHeight="1" x14ac:dyDescent="0.6">
      <c r="A10" s="57"/>
      <c r="B10" s="60"/>
      <c r="C10" s="60"/>
      <c r="D10" s="51"/>
      <c r="E10" s="51"/>
      <c r="F10" s="51"/>
      <c r="G10" s="51"/>
      <c r="H10" s="51"/>
      <c r="I10" s="51"/>
      <c r="J10" s="51"/>
    </row>
    <row r="11" spans="1:10" ht="14.25" customHeight="1" x14ac:dyDescent="0.6">
      <c r="A11" s="57"/>
      <c r="B11" s="60"/>
      <c r="C11" s="60"/>
      <c r="D11" s="51"/>
      <c r="E11" s="51"/>
      <c r="F11" s="51"/>
      <c r="G11" s="51"/>
      <c r="H11" s="51"/>
      <c r="I11" s="51"/>
      <c r="J11" s="51"/>
    </row>
    <row r="12" spans="1:10" ht="30.6" customHeight="1" x14ac:dyDescent="0.6">
      <c r="A12" s="58"/>
      <c r="B12" s="61"/>
      <c r="C12" s="61"/>
      <c r="D12" s="52"/>
      <c r="E12" s="52"/>
      <c r="F12" s="52"/>
      <c r="G12" s="52"/>
      <c r="H12" s="52"/>
      <c r="I12" s="52"/>
      <c r="J12" s="52"/>
    </row>
    <row r="13" spans="1:10" ht="18" customHeight="1" x14ac:dyDescent="0.6">
      <c r="A13" s="6">
        <v>1</v>
      </c>
      <c r="B13" s="25" t="s">
        <v>18</v>
      </c>
      <c r="C13" s="6"/>
      <c r="D13" s="7">
        <v>18558</v>
      </c>
      <c r="E13" s="7">
        <v>0</v>
      </c>
      <c r="F13" s="8">
        <v>80406.48</v>
      </c>
      <c r="G13" s="8">
        <f>G18</f>
        <v>11698.59</v>
      </c>
      <c r="H13" s="8">
        <v>0</v>
      </c>
      <c r="I13" s="8">
        <v>0</v>
      </c>
      <c r="J13" s="8">
        <f>F13+G13+H13+I13</f>
        <v>92105.069999999992</v>
      </c>
    </row>
    <row r="14" spans="1:10" ht="18.600000000000001" customHeight="1" x14ac:dyDescent="0.6">
      <c r="A14" s="6">
        <f t="shared" ref="A14:A75" si="0">A13+1</f>
        <v>2</v>
      </c>
      <c r="B14" s="25" t="s">
        <v>11</v>
      </c>
      <c r="C14" s="6"/>
      <c r="D14" s="7">
        <v>0</v>
      </c>
      <c r="E14" s="8">
        <v>161219.17000000001</v>
      </c>
      <c r="F14" s="8">
        <v>573784.36</v>
      </c>
      <c r="G14" s="8"/>
      <c r="H14" s="8">
        <f>H18</f>
        <v>-7550</v>
      </c>
      <c r="I14" s="8">
        <v>0</v>
      </c>
      <c r="J14" s="8">
        <f>F14+G14+H14+I14</f>
        <v>566234.36</v>
      </c>
    </row>
    <row r="15" spans="1:10" ht="24" customHeight="1" x14ac:dyDescent="0.6">
      <c r="A15" s="6">
        <f t="shared" si="0"/>
        <v>3</v>
      </c>
      <c r="B15" s="25" t="s">
        <v>47</v>
      </c>
      <c r="C15" s="6"/>
      <c r="D15" s="7"/>
      <c r="E15" s="8"/>
      <c r="F15" s="8">
        <v>39258.54</v>
      </c>
      <c r="G15" s="8">
        <v>0</v>
      </c>
      <c r="H15" s="8">
        <v>0</v>
      </c>
      <c r="I15" s="8">
        <v>0</v>
      </c>
      <c r="J15" s="8">
        <f>F15+G15+H15+I15</f>
        <v>39258.54</v>
      </c>
    </row>
    <row r="16" spans="1:10" ht="36.6" customHeight="1" x14ac:dyDescent="0.6">
      <c r="A16" s="6">
        <f t="shared" si="0"/>
        <v>4</v>
      </c>
      <c r="B16" s="26" t="s">
        <v>38</v>
      </c>
      <c r="C16" s="6"/>
      <c r="D16" s="7"/>
      <c r="E16" s="8"/>
      <c r="F16" s="8">
        <v>43950.1</v>
      </c>
      <c r="G16" s="8">
        <v>0</v>
      </c>
      <c r="H16" s="8">
        <v>0</v>
      </c>
      <c r="I16" s="8">
        <v>0</v>
      </c>
      <c r="J16" s="8">
        <f t="shared" ref="J16:J39" si="1">F16+G16+H16+I16</f>
        <v>43950.1</v>
      </c>
    </row>
    <row r="17" spans="1:16" ht="18" customHeight="1" x14ac:dyDescent="0.6">
      <c r="A17" s="6">
        <f t="shared" si="0"/>
        <v>5</v>
      </c>
      <c r="B17" s="27" t="s">
        <v>4</v>
      </c>
      <c r="C17" s="6"/>
      <c r="D17" s="8">
        <f>D13+D14</f>
        <v>18558</v>
      </c>
      <c r="E17" s="10">
        <f>E13+E14</f>
        <v>161219.17000000001</v>
      </c>
      <c r="F17" s="8">
        <f>F13+F14+F15+F16</f>
        <v>737399.48</v>
      </c>
      <c r="G17" s="8">
        <f>G13</f>
        <v>11698.59</v>
      </c>
      <c r="H17" s="8">
        <f>H14</f>
        <v>-7550</v>
      </c>
      <c r="I17" s="8">
        <v>0</v>
      </c>
      <c r="J17" s="8">
        <f>F17+G17+H17+I17</f>
        <v>741548.07</v>
      </c>
    </row>
    <row r="18" spans="1:16" ht="20" customHeight="1" x14ac:dyDescent="0.6">
      <c r="A18" s="6">
        <f t="shared" si="0"/>
        <v>6</v>
      </c>
      <c r="B18" s="27" t="s">
        <v>33</v>
      </c>
      <c r="C18" s="9" t="s">
        <v>14</v>
      </c>
      <c r="D18" s="8" t="e">
        <f>#REF!+D57+D62+#REF!+#REF!+D22</f>
        <v>#REF!</v>
      </c>
      <c r="E18" s="8" t="e">
        <f>#REF!+E57+E62+#REF!+#REF!+E22</f>
        <v>#REF!</v>
      </c>
      <c r="F18" s="8">
        <f>F20+F22+F57+F62+F73</f>
        <v>737399.48</v>
      </c>
      <c r="G18" s="8">
        <f t="shared" ref="G18:I18" si="2">G20+G22+G57+G62+G73</f>
        <v>11698.59</v>
      </c>
      <c r="H18" s="8">
        <f>H20+H22+H57+H62+H73</f>
        <v>-7550</v>
      </c>
      <c r="I18" s="8">
        <f t="shared" si="2"/>
        <v>0</v>
      </c>
      <c r="J18" s="8">
        <f>F18+G18+H18+I18</f>
        <v>741548.07</v>
      </c>
      <c r="L18" s="11"/>
    </row>
    <row r="19" spans="1:16" x14ac:dyDescent="0.6">
      <c r="A19" s="6">
        <f t="shared" si="0"/>
        <v>7</v>
      </c>
      <c r="B19" s="27" t="s">
        <v>24</v>
      </c>
      <c r="C19" s="9">
        <v>10</v>
      </c>
      <c r="D19" s="8"/>
      <c r="E19" s="8"/>
      <c r="F19" s="8">
        <v>420767.69</v>
      </c>
      <c r="G19" s="8">
        <v>0</v>
      </c>
      <c r="H19" s="8">
        <f>H23</f>
        <v>-7600</v>
      </c>
      <c r="I19" s="8">
        <v>0</v>
      </c>
      <c r="J19" s="8">
        <f t="shared" si="1"/>
        <v>413167.69</v>
      </c>
      <c r="L19" s="11"/>
    </row>
    <row r="20" spans="1:16" ht="19.25" customHeight="1" x14ac:dyDescent="0.6">
      <c r="A20" s="6">
        <f t="shared" si="0"/>
        <v>8</v>
      </c>
      <c r="B20" s="27" t="s">
        <v>39</v>
      </c>
      <c r="C20" s="9" t="s">
        <v>35</v>
      </c>
      <c r="D20" s="8"/>
      <c r="E20" s="8"/>
      <c r="F20" s="8">
        <v>4526.72</v>
      </c>
      <c r="G20" s="8">
        <f t="shared" ref="G20:I20" si="3">G21</f>
        <v>0</v>
      </c>
      <c r="H20" s="8">
        <f t="shared" si="3"/>
        <v>0</v>
      </c>
      <c r="I20" s="8">
        <f t="shared" si="3"/>
        <v>0</v>
      </c>
      <c r="J20" s="8">
        <f t="shared" si="1"/>
        <v>4526.72</v>
      </c>
      <c r="L20" s="11"/>
    </row>
    <row r="21" spans="1:16" x14ac:dyDescent="0.6">
      <c r="A21" s="6">
        <f t="shared" si="0"/>
        <v>9</v>
      </c>
      <c r="B21" s="25" t="s">
        <v>36</v>
      </c>
      <c r="C21" s="6" t="s">
        <v>35</v>
      </c>
      <c r="D21" s="8"/>
      <c r="E21" s="8"/>
      <c r="F21" s="7">
        <v>4526.72</v>
      </c>
      <c r="G21" s="7">
        <v>0</v>
      </c>
      <c r="H21" s="7">
        <v>0</v>
      </c>
      <c r="I21" s="7">
        <v>0</v>
      </c>
      <c r="J21" s="7">
        <f t="shared" si="1"/>
        <v>4526.72</v>
      </c>
      <c r="L21" s="11"/>
      <c r="N21" s="11"/>
    </row>
    <row r="22" spans="1:16" ht="21" customHeight="1" x14ac:dyDescent="0.6">
      <c r="A22" s="6">
        <f t="shared" si="0"/>
        <v>10</v>
      </c>
      <c r="B22" s="27" t="s">
        <v>31</v>
      </c>
      <c r="C22" s="9" t="s">
        <v>22</v>
      </c>
      <c r="D22" s="8">
        <f>D23+D24+D27</f>
        <v>4300</v>
      </c>
      <c r="E22" s="8">
        <f>E23+E24+E27</f>
        <v>155454.72</v>
      </c>
      <c r="F22" s="8">
        <f>F28+F34+F40+F46+F52</f>
        <v>652138.03</v>
      </c>
      <c r="G22" s="8">
        <f>G28+G34+G40+G46+G52</f>
        <v>0</v>
      </c>
      <c r="H22" s="8">
        <f>H28+H34+H40+H46+H52</f>
        <v>-7600</v>
      </c>
      <c r="I22" s="8">
        <f>I28+I34+I40+I46+I52</f>
        <v>0</v>
      </c>
      <c r="J22" s="8">
        <f>F22+G22+H22+I22</f>
        <v>644538.03</v>
      </c>
      <c r="L22" s="11"/>
    </row>
    <row r="23" spans="1:16" x14ac:dyDescent="0.6">
      <c r="A23" s="6">
        <f t="shared" si="0"/>
        <v>11</v>
      </c>
      <c r="B23" s="27" t="s">
        <v>24</v>
      </c>
      <c r="C23" s="9">
        <v>10</v>
      </c>
      <c r="D23" s="7">
        <v>0</v>
      </c>
      <c r="E23" s="8">
        <v>78427</v>
      </c>
      <c r="F23" s="8">
        <f>F29+F35+F41+F47+F53</f>
        <v>420767.69</v>
      </c>
      <c r="G23" s="8">
        <v>0</v>
      </c>
      <c r="H23" s="8">
        <f>H29+H35+H41+H47+H53</f>
        <v>-7600</v>
      </c>
      <c r="I23" s="8">
        <v>0</v>
      </c>
      <c r="J23" s="8">
        <f t="shared" si="1"/>
        <v>413167.69</v>
      </c>
      <c r="L23" s="11"/>
      <c r="N23" s="11"/>
    </row>
    <row r="24" spans="1:16" x14ac:dyDescent="0.6">
      <c r="A24" s="6">
        <f t="shared" si="0"/>
        <v>12</v>
      </c>
      <c r="B24" s="27" t="s">
        <v>25</v>
      </c>
      <c r="C24" s="9">
        <v>20</v>
      </c>
      <c r="D24" s="8">
        <v>217</v>
      </c>
      <c r="E24" s="8">
        <v>64054.8</v>
      </c>
      <c r="F24" s="8">
        <f>F30+F36+F42+F48+F54</f>
        <v>169921.48</v>
      </c>
      <c r="G24" s="8">
        <f>G30+G36+G42+G48+G54</f>
        <v>0</v>
      </c>
      <c r="H24" s="8">
        <f>H30+H36+H42+H48+H54</f>
        <v>-20</v>
      </c>
      <c r="I24" s="8">
        <v>0</v>
      </c>
      <c r="J24" s="8">
        <f t="shared" si="1"/>
        <v>169901.48</v>
      </c>
    </row>
    <row r="25" spans="1:16" ht="33" x14ac:dyDescent="0.6">
      <c r="A25" s="6">
        <f t="shared" si="0"/>
        <v>13</v>
      </c>
      <c r="B25" s="28" t="s">
        <v>37</v>
      </c>
      <c r="C25" s="12">
        <v>59</v>
      </c>
      <c r="D25" s="8"/>
      <c r="E25" s="8"/>
      <c r="F25" s="8">
        <f>F31+F37+F43+F49+F55</f>
        <v>2202</v>
      </c>
      <c r="G25" s="8">
        <v>0</v>
      </c>
      <c r="H25" s="8">
        <f>H31+H37+H43+H49+H55</f>
        <v>20</v>
      </c>
      <c r="I25" s="8">
        <v>0</v>
      </c>
      <c r="J25" s="8">
        <f t="shared" si="1"/>
        <v>2222</v>
      </c>
      <c r="L25" s="11"/>
    </row>
    <row r="26" spans="1:16" ht="33" x14ac:dyDescent="0.6">
      <c r="A26" s="6">
        <f t="shared" si="0"/>
        <v>14</v>
      </c>
      <c r="B26" s="28" t="s">
        <v>38</v>
      </c>
      <c r="C26" s="9">
        <v>58</v>
      </c>
      <c r="D26" s="8"/>
      <c r="E26" s="8"/>
      <c r="F26" s="8">
        <f>F38+F50+F33+F45</f>
        <v>42258.049999999996</v>
      </c>
      <c r="G26" s="8">
        <v>0</v>
      </c>
      <c r="H26" s="8">
        <f>H38+H50</f>
        <v>0</v>
      </c>
      <c r="I26" s="8">
        <f>I50+I45+I33</f>
        <v>0</v>
      </c>
      <c r="J26" s="8">
        <f t="shared" si="1"/>
        <v>42258.049999999996</v>
      </c>
    </row>
    <row r="27" spans="1:16" x14ac:dyDescent="0.6">
      <c r="A27" s="6">
        <f t="shared" si="0"/>
        <v>15</v>
      </c>
      <c r="B27" s="27" t="s">
        <v>26</v>
      </c>
      <c r="C27" s="9">
        <v>70</v>
      </c>
      <c r="D27" s="8">
        <f>D32+D39+D44+D51+D56</f>
        <v>4083</v>
      </c>
      <c r="E27" s="8">
        <f>E32+E39+E44+E51+E56</f>
        <v>12972.92</v>
      </c>
      <c r="F27" s="8">
        <f>F32+F39+F44+F51+F56</f>
        <v>16988.810000000001</v>
      </c>
      <c r="G27" s="8">
        <f>G32+G39+G44+G51+G56</f>
        <v>0</v>
      </c>
      <c r="H27" s="8">
        <f>H32+H39+H44+H51+H56</f>
        <v>0</v>
      </c>
      <c r="I27" s="8">
        <v>0</v>
      </c>
      <c r="J27" s="8">
        <f t="shared" si="1"/>
        <v>16988.810000000001</v>
      </c>
      <c r="L27" s="11"/>
    </row>
    <row r="28" spans="1:16" ht="20" customHeight="1" x14ac:dyDescent="0.6">
      <c r="A28" s="6">
        <f t="shared" si="0"/>
        <v>16</v>
      </c>
      <c r="B28" s="27" t="s">
        <v>23</v>
      </c>
      <c r="C28" s="9" t="s">
        <v>22</v>
      </c>
      <c r="D28" s="8">
        <f>D29+D30+D32</f>
        <v>850</v>
      </c>
      <c r="E28" s="8">
        <f>E29+E30+E32</f>
        <v>37776.799999999996</v>
      </c>
      <c r="F28" s="8">
        <f>F29+F30+F31+F32+F33</f>
        <v>127100.09</v>
      </c>
      <c r="G28" s="8">
        <f t="shared" ref="G28:I28" si="4">G29+G30+G31+G32+G33</f>
        <v>0</v>
      </c>
      <c r="H28" s="8">
        <f t="shared" si="4"/>
        <v>0</v>
      </c>
      <c r="I28" s="8">
        <f t="shared" si="4"/>
        <v>0</v>
      </c>
      <c r="J28" s="8">
        <f>F28+G28+H28+I28</f>
        <v>127100.09</v>
      </c>
      <c r="L28" s="11"/>
      <c r="N28" s="11"/>
    </row>
    <row r="29" spans="1:16" x14ac:dyDescent="0.6">
      <c r="A29" s="6">
        <f t="shared" si="0"/>
        <v>17</v>
      </c>
      <c r="B29" s="25" t="s">
        <v>24</v>
      </c>
      <c r="C29" s="6">
        <v>10</v>
      </c>
      <c r="D29" s="7">
        <v>0</v>
      </c>
      <c r="E29" s="7">
        <v>14900</v>
      </c>
      <c r="F29" s="7">
        <v>82346.509999999995</v>
      </c>
      <c r="G29" s="7">
        <v>0</v>
      </c>
      <c r="H29" s="7">
        <v>0</v>
      </c>
      <c r="I29" s="7">
        <v>0</v>
      </c>
      <c r="J29" s="7">
        <f t="shared" si="1"/>
        <v>82346.509999999995</v>
      </c>
      <c r="L29" s="13"/>
      <c r="M29" s="14"/>
      <c r="N29" s="13"/>
      <c r="O29" s="14"/>
      <c r="P29" s="13"/>
    </row>
    <row r="30" spans="1:16" x14ac:dyDescent="0.6">
      <c r="A30" s="6">
        <f t="shared" si="0"/>
        <v>18</v>
      </c>
      <c r="B30" s="25" t="s">
        <v>25</v>
      </c>
      <c r="C30" s="6">
        <v>20</v>
      </c>
      <c r="D30" s="7">
        <v>0</v>
      </c>
      <c r="E30" s="7">
        <v>21339.21</v>
      </c>
      <c r="F30" s="7">
        <v>29109.13</v>
      </c>
      <c r="G30" s="7">
        <v>0</v>
      </c>
      <c r="H30" s="7">
        <v>0</v>
      </c>
      <c r="I30" s="7">
        <v>0</v>
      </c>
      <c r="J30" s="7">
        <f t="shared" si="1"/>
        <v>29109.13</v>
      </c>
      <c r="L30" s="13"/>
      <c r="M30" s="14"/>
      <c r="N30" s="13"/>
      <c r="O30" s="14"/>
      <c r="P30" s="13"/>
    </row>
    <row r="31" spans="1:16" ht="33" x14ac:dyDescent="0.6">
      <c r="A31" s="6">
        <f t="shared" si="0"/>
        <v>19</v>
      </c>
      <c r="B31" s="26" t="s">
        <v>37</v>
      </c>
      <c r="C31" s="15">
        <v>59</v>
      </c>
      <c r="D31" s="7"/>
      <c r="E31" s="7"/>
      <c r="F31" s="7">
        <v>220</v>
      </c>
      <c r="G31" s="7">
        <v>0</v>
      </c>
      <c r="H31" s="7">
        <v>0</v>
      </c>
      <c r="I31" s="7">
        <v>0</v>
      </c>
      <c r="J31" s="7">
        <f t="shared" si="1"/>
        <v>220</v>
      </c>
      <c r="L31" s="13"/>
      <c r="M31" s="14"/>
      <c r="N31" s="13"/>
      <c r="O31" s="14"/>
      <c r="P31" s="13"/>
    </row>
    <row r="32" spans="1:16" x14ac:dyDescent="0.6">
      <c r="A32" s="6">
        <f t="shared" si="0"/>
        <v>20</v>
      </c>
      <c r="B32" s="25" t="s">
        <v>26</v>
      </c>
      <c r="C32" s="6">
        <v>70</v>
      </c>
      <c r="D32" s="7">
        <v>850</v>
      </c>
      <c r="E32" s="7">
        <v>1537.59</v>
      </c>
      <c r="F32" s="7">
        <v>5007</v>
      </c>
      <c r="G32" s="7">
        <v>0</v>
      </c>
      <c r="H32" s="7">
        <v>0</v>
      </c>
      <c r="I32" s="7">
        <v>0</v>
      </c>
      <c r="J32" s="7">
        <f t="shared" si="1"/>
        <v>5007</v>
      </c>
      <c r="L32" s="13"/>
      <c r="M32" s="13"/>
      <c r="N32" s="13"/>
      <c r="O32" s="14"/>
      <c r="P32" s="13"/>
    </row>
    <row r="33" spans="1:16" ht="33" x14ac:dyDescent="0.6">
      <c r="A33" s="6">
        <f t="shared" si="0"/>
        <v>21</v>
      </c>
      <c r="B33" s="26" t="s">
        <v>38</v>
      </c>
      <c r="C33" s="6">
        <v>58</v>
      </c>
      <c r="D33" s="7"/>
      <c r="E33" s="7"/>
      <c r="F33" s="7">
        <v>10417.450000000001</v>
      </c>
      <c r="G33" s="7">
        <v>0</v>
      </c>
      <c r="H33" s="7">
        <v>0</v>
      </c>
      <c r="I33" s="7">
        <v>0</v>
      </c>
      <c r="J33" s="7">
        <f>F33+G33+H33+I33</f>
        <v>10417.450000000001</v>
      </c>
      <c r="L33" s="13"/>
      <c r="M33" s="13"/>
      <c r="N33" s="13"/>
      <c r="O33" s="14"/>
      <c r="P33" s="13"/>
    </row>
    <row r="34" spans="1:16" ht="23" customHeight="1" x14ac:dyDescent="0.6">
      <c r="A34" s="6">
        <f t="shared" si="0"/>
        <v>22</v>
      </c>
      <c r="B34" s="27" t="s">
        <v>27</v>
      </c>
      <c r="C34" s="9" t="s">
        <v>22</v>
      </c>
      <c r="D34" s="8">
        <f>D36+D39+D35</f>
        <v>1000</v>
      </c>
      <c r="E34" s="8">
        <f>E35+E36+E39</f>
        <v>60337</v>
      </c>
      <c r="F34" s="8">
        <f>F35+F36+F37+F38+F39</f>
        <v>198050</v>
      </c>
      <c r="G34" s="8">
        <f>G35+G36+G37+G38+G39</f>
        <v>0</v>
      </c>
      <c r="H34" s="8">
        <f>H35+H36+H37+H38+H39</f>
        <v>-7600</v>
      </c>
      <c r="I34" s="8">
        <f>I35+I36+I37+I38+I39</f>
        <v>0</v>
      </c>
      <c r="J34" s="8">
        <f t="shared" si="1"/>
        <v>190450</v>
      </c>
      <c r="L34" s="13"/>
      <c r="M34" s="13"/>
      <c r="N34" s="13"/>
      <c r="O34" s="14"/>
      <c r="P34" s="13"/>
    </row>
    <row r="35" spans="1:16" x14ac:dyDescent="0.6">
      <c r="A35" s="6">
        <f t="shared" si="0"/>
        <v>23</v>
      </c>
      <c r="B35" s="25" t="s">
        <v>24</v>
      </c>
      <c r="C35" s="6">
        <v>10</v>
      </c>
      <c r="D35" s="7">
        <v>0</v>
      </c>
      <c r="E35" s="7">
        <v>32079</v>
      </c>
      <c r="F35" s="7">
        <v>133306</v>
      </c>
      <c r="G35" s="16">
        <v>0</v>
      </c>
      <c r="H35" s="16">
        <v>-7600</v>
      </c>
      <c r="I35" s="16">
        <v>0</v>
      </c>
      <c r="J35" s="16">
        <f t="shared" si="1"/>
        <v>125706</v>
      </c>
      <c r="L35" s="13"/>
      <c r="M35" s="13"/>
      <c r="N35" s="13"/>
      <c r="O35" s="14"/>
      <c r="P35" s="14"/>
    </row>
    <row r="36" spans="1:16" x14ac:dyDescent="0.6">
      <c r="A36" s="6">
        <f t="shared" si="0"/>
        <v>24</v>
      </c>
      <c r="B36" s="25" t="s">
        <v>25</v>
      </c>
      <c r="C36" s="6">
        <v>20</v>
      </c>
      <c r="D36" s="7">
        <v>217</v>
      </c>
      <c r="E36" s="7">
        <v>22439</v>
      </c>
      <c r="F36" s="7">
        <v>61412</v>
      </c>
      <c r="G36" s="16">
        <v>0</v>
      </c>
      <c r="H36" s="16">
        <v>-20</v>
      </c>
      <c r="I36" s="16">
        <v>0</v>
      </c>
      <c r="J36" s="16">
        <f>F36+G36+H36+I36</f>
        <v>61392</v>
      </c>
      <c r="L36" s="13"/>
      <c r="M36" s="13"/>
      <c r="N36" s="13"/>
      <c r="O36" s="14"/>
      <c r="P36" s="13"/>
    </row>
    <row r="37" spans="1:16" ht="33" x14ac:dyDescent="0.6">
      <c r="A37" s="6">
        <f t="shared" si="0"/>
        <v>25</v>
      </c>
      <c r="B37" s="26" t="s">
        <v>37</v>
      </c>
      <c r="C37" s="15">
        <v>59</v>
      </c>
      <c r="D37" s="7"/>
      <c r="E37" s="7"/>
      <c r="F37" s="7">
        <v>756</v>
      </c>
      <c r="G37" s="16">
        <v>0</v>
      </c>
      <c r="H37" s="16">
        <v>20</v>
      </c>
      <c r="I37" s="16">
        <v>0</v>
      </c>
      <c r="J37" s="16">
        <f t="shared" si="1"/>
        <v>776</v>
      </c>
      <c r="L37" s="13"/>
      <c r="M37" s="13"/>
      <c r="N37" s="13"/>
      <c r="O37" s="14"/>
      <c r="P37" s="13"/>
    </row>
    <row r="38" spans="1:16" ht="33" x14ac:dyDescent="0.6">
      <c r="A38" s="6">
        <f t="shared" si="0"/>
        <v>26</v>
      </c>
      <c r="B38" s="26" t="s">
        <v>38</v>
      </c>
      <c r="C38" s="6">
        <v>58</v>
      </c>
      <c r="D38" s="7"/>
      <c r="E38" s="7"/>
      <c r="F38" s="7">
        <v>0</v>
      </c>
      <c r="G38" s="7">
        <v>0</v>
      </c>
      <c r="H38" s="7">
        <v>0</v>
      </c>
      <c r="I38" s="7">
        <v>0</v>
      </c>
      <c r="J38" s="7">
        <f t="shared" si="1"/>
        <v>0</v>
      </c>
      <c r="L38" s="13"/>
      <c r="M38" s="13"/>
      <c r="N38" s="13"/>
      <c r="O38" s="14"/>
      <c r="P38" s="13"/>
    </row>
    <row r="39" spans="1:16" x14ac:dyDescent="0.6">
      <c r="A39" s="6">
        <f t="shared" si="0"/>
        <v>27</v>
      </c>
      <c r="B39" s="25" t="s">
        <v>26</v>
      </c>
      <c r="C39" s="6">
        <v>70</v>
      </c>
      <c r="D39" s="7">
        <v>783</v>
      </c>
      <c r="E39" s="7">
        <v>5819</v>
      </c>
      <c r="F39" s="7">
        <v>2576</v>
      </c>
      <c r="G39" s="7">
        <v>0</v>
      </c>
      <c r="H39" s="7">
        <v>0</v>
      </c>
      <c r="I39" s="7">
        <v>0</v>
      </c>
      <c r="J39" s="7">
        <f t="shared" si="1"/>
        <v>2576</v>
      </c>
      <c r="L39" s="13"/>
      <c r="M39" s="14"/>
      <c r="N39" s="14"/>
      <c r="O39" s="14"/>
      <c r="P39" s="14"/>
    </row>
    <row r="40" spans="1:16" ht="36" customHeight="1" x14ac:dyDescent="0.6">
      <c r="A40" s="6">
        <f t="shared" si="0"/>
        <v>28</v>
      </c>
      <c r="B40" s="28" t="s">
        <v>28</v>
      </c>
      <c r="C40" s="9" t="s">
        <v>22</v>
      </c>
      <c r="D40" s="8">
        <f>D42+D44+D41</f>
        <v>850</v>
      </c>
      <c r="E40" s="8">
        <f>E41+E42+E44</f>
        <v>15952.33</v>
      </c>
      <c r="F40" s="8">
        <f>F41+F42+F43+F44+F45</f>
        <v>85556.160000000003</v>
      </c>
      <c r="G40" s="8">
        <f t="shared" ref="G40:I40" si="5">G41+G42+G43+G44+G45</f>
        <v>0</v>
      </c>
      <c r="H40" s="8">
        <f t="shared" si="5"/>
        <v>0</v>
      </c>
      <c r="I40" s="8">
        <f t="shared" si="5"/>
        <v>0</v>
      </c>
      <c r="J40" s="8">
        <f>F40+G40+H40+I40</f>
        <v>85556.160000000003</v>
      </c>
      <c r="L40" s="13"/>
      <c r="M40" s="14"/>
      <c r="N40" s="14"/>
      <c r="O40" s="14"/>
      <c r="P40" s="14"/>
    </row>
    <row r="41" spans="1:16" x14ac:dyDescent="0.6">
      <c r="A41" s="6">
        <f t="shared" si="0"/>
        <v>29</v>
      </c>
      <c r="B41" s="25" t="s">
        <v>24</v>
      </c>
      <c r="C41" s="6">
        <v>10</v>
      </c>
      <c r="D41" s="7">
        <v>0</v>
      </c>
      <c r="E41" s="7">
        <v>10800</v>
      </c>
      <c r="F41" s="7">
        <v>62928.05</v>
      </c>
      <c r="G41" s="7">
        <v>0</v>
      </c>
      <c r="H41" s="7">
        <v>0</v>
      </c>
      <c r="I41" s="7">
        <v>0</v>
      </c>
      <c r="J41" s="7">
        <f t="shared" ref="J41:J45" si="6">F41+G41+H41+I41</f>
        <v>62928.05</v>
      </c>
      <c r="L41" s="14"/>
      <c r="M41" s="14"/>
      <c r="N41" s="13"/>
      <c r="O41" s="14"/>
      <c r="P41" s="14"/>
    </row>
    <row r="42" spans="1:16" x14ac:dyDescent="0.6">
      <c r="A42" s="6">
        <f t="shared" si="0"/>
        <v>30</v>
      </c>
      <c r="B42" s="25" t="s">
        <v>25</v>
      </c>
      <c r="C42" s="6">
        <v>20</v>
      </c>
      <c r="D42" s="7">
        <v>0</v>
      </c>
      <c r="E42" s="7">
        <v>4356</v>
      </c>
      <c r="F42" s="7">
        <v>17753</v>
      </c>
      <c r="G42" s="7">
        <v>0</v>
      </c>
      <c r="H42" s="7">
        <v>0</v>
      </c>
      <c r="I42" s="7">
        <v>0</v>
      </c>
      <c r="J42" s="7">
        <f t="shared" si="6"/>
        <v>17753</v>
      </c>
      <c r="L42" s="14"/>
      <c r="M42" s="14"/>
      <c r="N42" s="13"/>
      <c r="O42" s="14"/>
      <c r="P42" s="14"/>
    </row>
    <row r="43" spans="1:16" ht="33" x14ac:dyDescent="0.6">
      <c r="A43" s="6">
        <f t="shared" si="0"/>
        <v>31</v>
      </c>
      <c r="B43" s="26" t="s">
        <v>37</v>
      </c>
      <c r="C43" s="15">
        <v>59</v>
      </c>
      <c r="D43" s="7"/>
      <c r="E43" s="7"/>
      <c r="F43" s="7">
        <v>450</v>
      </c>
      <c r="G43" s="7">
        <v>0</v>
      </c>
      <c r="H43" s="7">
        <v>0</v>
      </c>
      <c r="I43" s="7">
        <v>0</v>
      </c>
      <c r="J43" s="7">
        <f t="shared" si="6"/>
        <v>450</v>
      </c>
      <c r="L43" s="14"/>
      <c r="M43" s="14"/>
      <c r="N43" s="13"/>
      <c r="O43" s="14"/>
      <c r="P43" s="14"/>
    </row>
    <row r="44" spans="1:16" x14ac:dyDescent="0.6">
      <c r="A44" s="6">
        <f t="shared" si="0"/>
        <v>32</v>
      </c>
      <c r="B44" s="25" t="s">
        <v>26</v>
      </c>
      <c r="C44" s="6">
        <v>70</v>
      </c>
      <c r="D44" s="7">
        <v>850</v>
      </c>
      <c r="E44" s="7">
        <v>796.33</v>
      </c>
      <c r="F44" s="7">
        <v>2003.51</v>
      </c>
      <c r="G44" s="7">
        <v>0</v>
      </c>
      <c r="H44" s="7">
        <v>0</v>
      </c>
      <c r="I44" s="7">
        <v>0</v>
      </c>
      <c r="J44" s="7">
        <f t="shared" si="6"/>
        <v>2003.51</v>
      </c>
    </row>
    <row r="45" spans="1:16" ht="33" x14ac:dyDescent="0.6">
      <c r="A45" s="6">
        <f t="shared" si="0"/>
        <v>33</v>
      </c>
      <c r="B45" s="26" t="s">
        <v>38</v>
      </c>
      <c r="C45" s="6">
        <v>58</v>
      </c>
      <c r="D45" s="7"/>
      <c r="E45" s="7"/>
      <c r="F45" s="7">
        <v>2421.6</v>
      </c>
      <c r="G45" s="7">
        <v>0</v>
      </c>
      <c r="H45" s="7">
        <v>0</v>
      </c>
      <c r="I45" s="7">
        <v>0</v>
      </c>
      <c r="J45" s="7">
        <f t="shared" si="6"/>
        <v>2421.6</v>
      </c>
    </row>
    <row r="46" spans="1:16" x14ac:dyDescent="0.6">
      <c r="A46" s="6">
        <f t="shared" si="0"/>
        <v>34</v>
      </c>
      <c r="B46" s="27" t="s">
        <v>29</v>
      </c>
      <c r="C46" s="9" t="s">
        <v>22</v>
      </c>
      <c r="D46" s="8">
        <f>D48+D51+D47</f>
        <v>850</v>
      </c>
      <c r="E46" s="8">
        <f>E47+E48+E51</f>
        <v>33005.589999999997</v>
      </c>
      <c r="F46" s="8">
        <f>F47+F48+F49+F50+F51</f>
        <v>223671.06</v>
      </c>
      <c r="G46" s="8">
        <f t="shared" ref="G46:I46" si="7">G47+G48+G49+G50+G51</f>
        <v>0</v>
      </c>
      <c r="H46" s="8">
        <f t="shared" si="7"/>
        <v>0</v>
      </c>
      <c r="I46" s="8">
        <f t="shared" si="7"/>
        <v>0</v>
      </c>
      <c r="J46" s="8">
        <f>F46+G46+H46+I46</f>
        <v>223671.06</v>
      </c>
    </row>
    <row r="47" spans="1:16" x14ac:dyDescent="0.6">
      <c r="A47" s="6">
        <f t="shared" si="0"/>
        <v>35</v>
      </c>
      <c r="B47" s="25" t="s">
        <v>24</v>
      </c>
      <c r="C47" s="6">
        <v>10</v>
      </c>
      <c r="D47" s="7">
        <v>0</v>
      </c>
      <c r="E47" s="7">
        <v>16365</v>
      </c>
      <c r="F47" s="7">
        <v>128237.06</v>
      </c>
      <c r="G47" s="7">
        <v>0</v>
      </c>
      <c r="H47" s="7">
        <v>0</v>
      </c>
      <c r="I47" s="7">
        <v>0</v>
      </c>
      <c r="J47" s="7">
        <f t="shared" ref="J47:J50" si="8">F47+G47+H47+I47</f>
        <v>128237.06</v>
      </c>
    </row>
    <row r="48" spans="1:16" x14ac:dyDescent="0.6">
      <c r="A48" s="6">
        <f t="shared" si="0"/>
        <v>36</v>
      </c>
      <c r="B48" s="25" t="s">
        <v>25</v>
      </c>
      <c r="C48" s="6">
        <v>20</v>
      </c>
      <c r="D48" s="7">
        <v>0</v>
      </c>
      <c r="E48" s="7">
        <v>13320.59</v>
      </c>
      <c r="F48" s="7">
        <v>58000</v>
      </c>
      <c r="G48" s="7">
        <v>0</v>
      </c>
      <c r="H48" s="7">
        <v>0</v>
      </c>
      <c r="I48" s="7">
        <v>0</v>
      </c>
      <c r="J48" s="7">
        <f t="shared" si="8"/>
        <v>58000</v>
      </c>
    </row>
    <row r="49" spans="1:12" ht="33" x14ac:dyDescent="0.6">
      <c r="A49" s="6">
        <f t="shared" si="0"/>
        <v>37</v>
      </c>
      <c r="B49" s="26" t="s">
        <v>37</v>
      </c>
      <c r="C49" s="15">
        <v>59</v>
      </c>
      <c r="D49" s="7"/>
      <c r="E49" s="7"/>
      <c r="F49" s="7">
        <v>646</v>
      </c>
      <c r="G49" s="7">
        <v>0</v>
      </c>
      <c r="H49" s="7">
        <v>0</v>
      </c>
      <c r="I49" s="7">
        <v>0</v>
      </c>
      <c r="J49" s="7">
        <f t="shared" si="8"/>
        <v>646</v>
      </c>
    </row>
    <row r="50" spans="1:12" ht="33" x14ac:dyDescent="0.6">
      <c r="A50" s="6">
        <f t="shared" si="0"/>
        <v>38</v>
      </c>
      <c r="B50" s="26" t="s">
        <v>46</v>
      </c>
      <c r="C50" s="15">
        <v>58</v>
      </c>
      <c r="D50" s="7"/>
      <c r="E50" s="7"/>
      <c r="F50" s="7">
        <v>29419</v>
      </c>
      <c r="G50" s="7">
        <v>0</v>
      </c>
      <c r="H50" s="7"/>
      <c r="I50" s="7">
        <v>0</v>
      </c>
      <c r="J50" s="7">
        <f t="shared" si="8"/>
        <v>29419</v>
      </c>
    </row>
    <row r="51" spans="1:12" x14ac:dyDescent="0.6">
      <c r="A51" s="6">
        <f t="shared" si="0"/>
        <v>39</v>
      </c>
      <c r="B51" s="25" t="s">
        <v>26</v>
      </c>
      <c r="C51" s="6">
        <v>70</v>
      </c>
      <c r="D51" s="7">
        <v>850</v>
      </c>
      <c r="E51" s="7">
        <v>3320</v>
      </c>
      <c r="F51" s="7">
        <v>7369</v>
      </c>
      <c r="G51" s="7">
        <v>0</v>
      </c>
      <c r="H51" s="7">
        <v>0</v>
      </c>
      <c r="I51" s="7">
        <v>0</v>
      </c>
      <c r="J51" s="7">
        <f>F51+G51+H51+I51</f>
        <v>7369</v>
      </c>
    </row>
    <row r="52" spans="1:12" ht="21" customHeight="1" x14ac:dyDescent="0.6">
      <c r="A52" s="6">
        <f t="shared" si="0"/>
        <v>40</v>
      </c>
      <c r="B52" s="27" t="s">
        <v>30</v>
      </c>
      <c r="C52" s="9" t="s">
        <v>22</v>
      </c>
      <c r="D52" s="8">
        <f>D54+D56+D53</f>
        <v>750</v>
      </c>
      <c r="E52" s="8">
        <f>E53+E54+E56</f>
        <v>8383</v>
      </c>
      <c r="F52" s="8">
        <f>F53+F54+F55+F56</f>
        <v>17760.719999999998</v>
      </c>
      <c r="G52" s="8">
        <f t="shared" ref="G52:I52" si="9">G53+G54+G55+G56</f>
        <v>0</v>
      </c>
      <c r="H52" s="8">
        <f t="shared" si="9"/>
        <v>0</v>
      </c>
      <c r="I52" s="8">
        <f t="shared" si="9"/>
        <v>0</v>
      </c>
      <c r="J52" s="8">
        <f>F52+G52+H52+I52</f>
        <v>17760.719999999998</v>
      </c>
    </row>
    <row r="53" spans="1:12" x14ac:dyDescent="0.6">
      <c r="A53" s="6">
        <f t="shared" si="0"/>
        <v>41</v>
      </c>
      <c r="B53" s="25" t="s">
        <v>24</v>
      </c>
      <c r="C53" s="6">
        <v>10</v>
      </c>
      <c r="D53" s="7">
        <v>0</v>
      </c>
      <c r="E53" s="7">
        <v>4283</v>
      </c>
      <c r="F53" s="7">
        <v>13950.07</v>
      </c>
      <c r="G53" s="7">
        <v>0</v>
      </c>
      <c r="H53" s="7">
        <v>0</v>
      </c>
      <c r="I53" s="7">
        <v>0</v>
      </c>
      <c r="J53" s="7">
        <f t="shared" ref="J53:J75" si="10">F53+G53+H53+I53</f>
        <v>13950.07</v>
      </c>
      <c r="L53" s="11"/>
    </row>
    <row r="54" spans="1:12" x14ac:dyDescent="0.6">
      <c r="A54" s="6">
        <f t="shared" si="0"/>
        <v>42</v>
      </c>
      <c r="B54" s="25" t="s">
        <v>25</v>
      </c>
      <c r="C54" s="6">
        <v>20</v>
      </c>
      <c r="D54" s="7">
        <v>0</v>
      </c>
      <c r="E54" s="7">
        <v>2600</v>
      </c>
      <c r="F54" s="7">
        <v>3647.35</v>
      </c>
      <c r="G54" s="7">
        <v>0</v>
      </c>
      <c r="H54" s="7">
        <v>0</v>
      </c>
      <c r="I54" s="7">
        <v>0</v>
      </c>
      <c r="J54" s="7">
        <f>F54+G54+H54+I54</f>
        <v>3647.35</v>
      </c>
    </row>
    <row r="55" spans="1:12" ht="33" x14ac:dyDescent="0.6">
      <c r="A55" s="6">
        <f t="shared" si="0"/>
        <v>43</v>
      </c>
      <c r="B55" s="26" t="s">
        <v>37</v>
      </c>
      <c r="C55" s="15">
        <v>59</v>
      </c>
      <c r="D55" s="7"/>
      <c r="E55" s="7"/>
      <c r="F55" s="7">
        <v>130</v>
      </c>
      <c r="G55" s="7">
        <v>0</v>
      </c>
      <c r="H55" s="7">
        <v>0</v>
      </c>
      <c r="I55" s="7">
        <v>0</v>
      </c>
      <c r="J55" s="7">
        <f t="shared" si="10"/>
        <v>130</v>
      </c>
      <c r="L55" s="11"/>
    </row>
    <row r="56" spans="1:12" x14ac:dyDescent="0.6">
      <c r="A56" s="6">
        <f t="shared" si="0"/>
        <v>44</v>
      </c>
      <c r="B56" s="25" t="s">
        <v>26</v>
      </c>
      <c r="C56" s="6">
        <v>70</v>
      </c>
      <c r="D56" s="7">
        <v>750</v>
      </c>
      <c r="E56" s="7">
        <v>1500</v>
      </c>
      <c r="F56" s="7">
        <v>33.299999999999997</v>
      </c>
      <c r="G56" s="7">
        <v>0</v>
      </c>
      <c r="H56" s="7">
        <v>0</v>
      </c>
      <c r="I56" s="7">
        <v>0</v>
      </c>
      <c r="J56" s="7">
        <f t="shared" si="10"/>
        <v>33.299999999999997</v>
      </c>
    </row>
    <row r="57" spans="1:12" ht="22.25" customHeight="1" x14ac:dyDescent="0.6">
      <c r="A57" s="6">
        <f t="shared" si="0"/>
        <v>45</v>
      </c>
      <c r="B57" s="27" t="s">
        <v>40</v>
      </c>
      <c r="C57" s="9" t="s">
        <v>13</v>
      </c>
      <c r="D57" s="8" t="e">
        <f>#REF!+D58+#REF!</f>
        <v>#REF!</v>
      </c>
      <c r="E57" s="8" t="e">
        <f>#REF!+E58+#REF!+#REF!</f>
        <v>#REF!</v>
      </c>
      <c r="F57" s="8">
        <f>F58+F59+F60+F61</f>
        <v>227.51</v>
      </c>
      <c r="G57" s="8">
        <f>G58+G59+G60+G61</f>
        <v>0</v>
      </c>
      <c r="H57" s="8">
        <f>H58+H59+H60+H61</f>
        <v>0</v>
      </c>
      <c r="I57" s="8">
        <f>I58+I59+I60+I61</f>
        <v>0</v>
      </c>
      <c r="J57" s="8">
        <f>J58+J59+J60+J61</f>
        <v>227.51</v>
      </c>
    </row>
    <row r="58" spans="1:12" x14ac:dyDescent="0.6">
      <c r="A58" s="6">
        <f t="shared" si="0"/>
        <v>46</v>
      </c>
      <c r="B58" s="25" t="s">
        <v>16</v>
      </c>
      <c r="C58" s="6" t="s">
        <v>13</v>
      </c>
      <c r="D58" s="7">
        <v>0</v>
      </c>
      <c r="E58" s="7">
        <v>55</v>
      </c>
      <c r="F58" s="7">
        <v>52.51</v>
      </c>
      <c r="G58" s="7">
        <v>0</v>
      </c>
      <c r="H58" s="7">
        <v>0</v>
      </c>
      <c r="I58" s="7">
        <v>0</v>
      </c>
      <c r="J58" s="7">
        <f t="shared" si="10"/>
        <v>52.51</v>
      </c>
    </row>
    <row r="59" spans="1:12" x14ac:dyDescent="0.6">
      <c r="A59" s="6">
        <f t="shared" si="0"/>
        <v>47</v>
      </c>
      <c r="B59" s="25" t="s">
        <v>54</v>
      </c>
      <c r="C59" s="6" t="s">
        <v>13</v>
      </c>
      <c r="D59" s="7"/>
      <c r="E59" s="7"/>
      <c r="F59" s="7">
        <v>144.5</v>
      </c>
      <c r="G59" s="7">
        <v>0</v>
      </c>
      <c r="H59" s="7">
        <v>0</v>
      </c>
      <c r="I59" s="7">
        <v>0</v>
      </c>
      <c r="J59" s="7">
        <f t="shared" si="10"/>
        <v>144.5</v>
      </c>
    </row>
    <row r="60" spans="1:12" x14ac:dyDescent="0.6">
      <c r="A60" s="6">
        <f t="shared" si="0"/>
        <v>48</v>
      </c>
      <c r="B60" s="25" t="s">
        <v>60</v>
      </c>
      <c r="C60" s="6" t="s">
        <v>13</v>
      </c>
      <c r="D60" s="7"/>
      <c r="E60" s="7"/>
      <c r="F60" s="7">
        <v>0.5</v>
      </c>
      <c r="G60" s="7">
        <v>0</v>
      </c>
      <c r="H60" s="7">
        <v>0</v>
      </c>
      <c r="I60" s="7"/>
      <c r="J60" s="7">
        <f t="shared" si="10"/>
        <v>0.5</v>
      </c>
    </row>
    <row r="61" spans="1:12" x14ac:dyDescent="0.6">
      <c r="A61" s="6">
        <f t="shared" si="0"/>
        <v>49</v>
      </c>
      <c r="B61" s="25" t="s">
        <v>61</v>
      </c>
      <c r="C61" s="6" t="s">
        <v>13</v>
      </c>
      <c r="D61" s="7"/>
      <c r="E61" s="7"/>
      <c r="F61" s="7">
        <v>30</v>
      </c>
      <c r="G61" s="7">
        <v>0</v>
      </c>
      <c r="H61" s="7">
        <v>0</v>
      </c>
      <c r="I61" s="7"/>
      <c r="J61" s="7">
        <f t="shared" si="10"/>
        <v>30</v>
      </c>
    </row>
    <row r="62" spans="1:12" ht="41" customHeight="1" x14ac:dyDescent="0.6">
      <c r="A62" s="6">
        <f t="shared" si="0"/>
        <v>50</v>
      </c>
      <c r="B62" s="28" t="s">
        <v>41</v>
      </c>
      <c r="C62" s="17" t="s">
        <v>12</v>
      </c>
      <c r="D62" s="8" t="e">
        <f>D63+D64+D65+D66+#REF!+D67+D68+D70+D71+D69</f>
        <v>#REF!</v>
      </c>
      <c r="E62" s="8" t="e">
        <f>E63+E64+E65+E66+#REF!+E67+E68+E69+E70+E71</f>
        <v>#REF!</v>
      </c>
      <c r="F62" s="8">
        <f>F63+F64+F65+F66+F67+F68+F69+F70+F71+F72</f>
        <v>74866.989999999991</v>
      </c>
      <c r="G62" s="8">
        <f t="shared" ref="G62:I62" si="11">G63+G64+G65+G66+G67+G68+G69+G70+G71+G72</f>
        <v>11698.59</v>
      </c>
      <c r="H62" s="8">
        <f>H63+H64+H65+H66+H67+H68+H69+H70+H71+H72</f>
        <v>50</v>
      </c>
      <c r="I62" s="8">
        <f t="shared" si="11"/>
        <v>0</v>
      </c>
      <c r="J62" s="8">
        <f t="shared" si="10"/>
        <v>86615.579999999987</v>
      </c>
    </row>
    <row r="63" spans="1:12" x14ac:dyDescent="0.6">
      <c r="A63" s="6">
        <f t="shared" si="0"/>
        <v>51</v>
      </c>
      <c r="B63" s="25" t="s">
        <v>5</v>
      </c>
      <c r="C63" s="18" t="s">
        <v>12</v>
      </c>
      <c r="D63" s="7">
        <v>5999</v>
      </c>
      <c r="E63" s="7">
        <v>257.42</v>
      </c>
      <c r="F63" s="7">
        <v>40379.620000000003</v>
      </c>
      <c r="G63" s="7">
        <v>9734</v>
      </c>
      <c r="H63" s="7">
        <v>0</v>
      </c>
      <c r="I63" s="7"/>
      <c r="J63" s="7">
        <f t="shared" si="10"/>
        <v>50113.62</v>
      </c>
    </row>
    <row r="64" spans="1:12" x14ac:dyDescent="0.6">
      <c r="A64" s="6">
        <f t="shared" si="0"/>
        <v>52</v>
      </c>
      <c r="B64" s="25" t="s">
        <v>6</v>
      </c>
      <c r="C64" s="6" t="s">
        <v>12</v>
      </c>
      <c r="D64" s="7">
        <v>1331</v>
      </c>
      <c r="E64" s="7">
        <v>154</v>
      </c>
      <c r="F64" s="7">
        <v>7882.27</v>
      </c>
      <c r="G64" s="7">
        <v>1964.59</v>
      </c>
      <c r="H64" s="7">
        <v>0</v>
      </c>
      <c r="I64" s="7"/>
      <c r="J64" s="7">
        <f>F64+G64+H64+I64</f>
        <v>9846.86</v>
      </c>
    </row>
    <row r="65" spans="1:14" x14ac:dyDescent="0.6">
      <c r="A65" s="6">
        <f t="shared" si="0"/>
        <v>53</v>
      </c>
      <c r="B65" s="25" t="s">
        <v>7</v>
      </c>
      <c r="C65" s="6" t="s">
        <v>12</v>
      </c>
      <c r="D65" s="7">
        <v>784</v>
      </c>
      <c r="E65" s="7">
        <v>94</v>
      </c>
      <c r="F65" s="7">
        <v>3984.82</v>
      </c>
      <c r="G65" s="7">
        <v>0</v>
      </c>
      <c r="H65" s="7">
        <v>0</v>
      </c>
      <c r="I65" s="7">
        <v>0</v>
      </c>
      <c r="J65" s="7">
        <f t="shared" si="10"/>
        <v>3984.82</v>
      </c>
    </row>
    <row r="66" spans="1:14" ht="21" customHeight="1" x14ac:dyDescent="0.6">
      <c r="A66" s="6">
        <f t="shared" si="0"/>
        <v>54</v>
      </c>
      <c r="B66" s="25" t="s">
        <v>8</v>
      </c>
      <c r="C66" s="6" t="s">
        <v>12</v>
      </c>
      <c r="D66" s="7">
        <v>1369</v>
      </c>
      <c r="E66" s="7">
        <v>180</v>
      </c>
      <c r="F66" s="7">
        <v>6773.45</v>
      </c>
      <c r="G66" s="7">
        <v>0</v>
      </c>
      <c r="H66" s="7">
        <v>40</v>
      </c>
      <c r="I66" s="7">
        <v>0</v>
      </c>
      <c r="J66" s="7">
        <f>F66+G66+H66+I66</f>
        <v>6813.45</v>
      </c>
    </row>
    <row r="67" spans="1:14" ht="21.6" customHeight="1" x14ac:dyDescent="0.6">
      <c r="A67" s="6">
        <f t="shared" si="0"/>
        <v>55</v>
      </c>
      <c r="B67" s="25" t="s">
        <v>9</v>
      </c>
      <c r="C67" s="6" t="s">
        <v>12</v>
      </c>
      <c r="D67" s="7">
        <v>395</v>
      </c>
      <c r="E67" s="7">
        <v>50</v>
      </c>
      <c r="F67" s="7">
        <v>1157.49</v>
      </c>
      <c r="G67" s="7">
        <v>0</v>
      </c>
      <c r="H67" s="7">
        <v>4</v>
      </c>
      <c r="I67" s="7"/>
      <c r="J67" s="7">
        <f t="shared" si="10"/>
        <v>1161.49</v>
      </c>
    </row>
    <row r="68" spans="1:14" ht="39" customHeight="1" x14ac:dyDescent="0.6">
      <c r="A68" s="6">
        <f t="shared" si="0"/>
        <v>56</v>
      </c>
      <c r="B68" s="26" t="s">
        <v>20</v>
      </c>
      <c r="C68" s="6" t="s">
        <v>12</v>
      </c>
      <c r="D68" s="7">
        <v>920</v>
      </c>
      <c r="E68" s="7">
        <v>50</v>
      </c>
      <c r="F68" s="7">
        <v>2354.94</v>
      </c>
      <c r="G68" s="7">
        <v>0</v>
      </c>
      <c r="H68" s="7">
        <v>0</v>
      </c>
      <c r="I68" s="7"/>
      <c r="J68" s="7">
        <f t="shared" si="10"/>
        <v>2354.94</v>
      </c>
      <c r="L68" s="11"/>
      <c r="N68" s="11"/>
    </row>
    <row r="69" spans="1:14" x14ac:dyDescent="0.6">
      <c r="A69" s="6">
        <f t="shared" si="0"/>
        <v>57</v>
      </c>
      <c r="B69" s="25" t="s">
        <v>34</v>
      </c>
      <c r="C69" s="6" t="s">
        <v>12</v>
      </c>
      <c r="D69" s="7">
        <v>845</v>
      </c>
      <c r="E69" s="7">
        <v>315</v>
      </c>
      <c r="F69" s="7">
        <v>3192.47</v>
      </c>
      <c r="G69" s="7">
        <v>0</v>
      </c>
      <c r="H69" s="7">
        <v>0</v>
      </c>
      <c r="I69" s="7"/>
      <c r="J69" s="7">
        <f t="shared" si="10"/>
        <v>3192.47</v>
      </c>
    </row>
    <row r="70" spans="1:14" x14ac:dyDescent="0.6">
      <c r="A70" s="6">
        <f t="shared" si="0"/>
        <v>58</v>
      </c>
      <c r="B70" s="25" t="s">
        <v>19</v>
      </c>
      <c r="C70" s="6" t="s">
        <v>12</v>
      </c>
      <c r="D70" s="7">
        <v>677</v>
      </c>
      <c r="E70" s="7">
        <v>68</v>
      </c>
      <c r="F70" s="7">
        <v>1234.48</v>
      </c>
      <c r="G70" s="7">
        <v>0</v>
      </c>
      <c r="H70" s="7">
        <v>0</v>
      </c>
      <c r="I70" s="7"/>
      <c r="J70" s="7">
        <f t="shared" si="10"/>
        <v>1234.48</v>
      </c>
    </row>
    <row r="71" spans="1:14" x14ac:dyDescent="0.6">
      <c r="A71" s="6">
        <f t="shared" si="0"/>
        <v>59</v>
      </c>
      <c r="B71" s="25" t="s">
        <v>21</v>
      </c>
      <c r="C71" s="6" t="s">
        <v>12</v>
      </c>
      <c r="D71" s="7">
        <v>206</v>
      </c>
      <c r="E71" s="7">
        <v>12</v>
      </c>
      <c r="F71" s="7">
        <v>459.23</v>
      </c>
      <c r="G71" s="7">
        <v>0</v>
      </c>
      <c r="H71" s="7">
        <v>6</v>
      </c>
      <c r="I71" s="7"/>
      <c r="J71" s="7">
        <f t="shared" si="10"/>
        <v>465.23</v>
      </c>
    </row>
    <row r="72" spans="1:14" x14ac:dyDescent="0.6">
      <c r="A72" s="6">
        <f t="shared" si="0"/>
        <v>60</v>
      </c>
      <c r="B72" s="25" t="s">
        <v>32</v>
      </c>
      <c r="C72" s="6" t="s">
        <v>12</v>
      </c>
      <c r="D72" s="7"/>
      <c r="E72" s="7"/>
      <c r="F72" s="7">
        <v>7448.22</v>
      </c>
      <c r="G72" s="7">
        <v>0</v>
      </c>
      <c r="H72" s="7">
        <v>0</v>
      </c>
      <c r="I72" s="7"/>
      <c r="J72" s="7">
        <f t="shared" si="10"/>
        <v>7448.22</v>
      </c>
    </row>
    <row r="73" spans="1:14" ht="20.45" customHeight="1" x14ac:dyDescent="0.6">
      <c r="A73" s="6">
        <f t="shared" si="0"/>
        <v>61</v>
      </c>
      <c r="B73" s="28" t="s">
        <v>42</v>
      </c>
      <c r="C73" s="9" t="s">
        <v>43</v>
      </c>
      <c r="D73" s="7"/>
      <c r="E73" s="7"/>
      <c r="F73" s="8">
        <v>5640.23</v>
      </c>
      <c r="G73" s="8">
        <f t="shared" ref="G73:I73" si="12">G74+G75</f>
        <v>0</v>
      </c>
      <c r="H73" s="8">
        <f>H74+H75</f>
        <v>0</v>
      </c>
      <c r="I73" s="8">
        <f t="shared" si="12"/>
        <v>0</v>
      </c>
      <c r="J73" s="8">
        <f t="shared" si="10"/>
        <v>5640.23</v>
      </c>
    </row>
    <row r="74" spans="1:14" x14ac:dyDescent="0.6">
      <c r="A74" s="6">
        <f t="shared" si="0"/>
        <v>62</v>
      </c>
      <c r="B74" s="25" t="s">
        <v>25</v>
      </c>
      <c r="C74" s="6" t="s">
        <v>44</v>
      </c>
      <c r="D74" s="7"/>
      <c r="E74" s="7"/>
      <c r="F74" s="7">
        <v>4140.2299999999996</v>
      </c>
      <c r="G74" s="7">
        <v>0</v>
      </c>
      <c r="H74" s="7">
        <v>0</v>
      </c>
      <c r="I74" s="7"/>
      <c r="J74" s="7">
        <f t="shared" si="10"/>
        <v>4140.2299999999996</v>
      </c>
    </row>
    <row r="75" spans="1:14" x14ac:dyDescent="0.6">
      <c r="A75" s="6">
        <f t="shared" si="0"/>
        <v>63</v>
      </c>
      <c r="B75" s="25" t="s">
        <v>26</v>
      </c>
      <c r="C75" s="6" t="s">
        <v>45</v>
      </c>
      <c r="D75" s="7"/>
      <c r="E75" s="7"/>
      <c r="F75" s="7">
        <v>1500</v>
      </c>
      <c r="G75" s="7">
        <v>0</v>
      </c>
      <c r="H75" s="7">
        <v>0</v>
      </c>
      <c r="I75" s="7"/>
      <c r="J75" s="7">
        <f t="shared" si="10"/>
        <v>1500</v>
      </c>
    </row>
    <row r="76" spans="1:14" x14ac:dyDescent="0.6">
      <c r="A76" s="19"/>
      <c r="B76" s="30"/>
      <c r="C76" s="31"/>
      <c r="D76" s="32"/>
      <c r="E76" s="32"/>
      <c r="F76" s="32"/>
      <c r="G76" s="32"/>
      <c r="H76" s="32"/>
      <c r="I76" s="32"/>
      <c r="J76" s="32"/>
      <c r="K76" s="33"/>
    </row>
    <row r="77" spans="1:14" x14ac:dyDescent="0.6">
      <c r="A77" s="19"/>
      <c r="B77" s="34"/>
      <c r="C77" s="48"/>
      <c r="D77" s="48"/>
      <c r="E77" s="33"/>
      <c r="F77" s="32"/>
      <c r="G77" s="32"/>
      <c r="H77" s="35"/>
      <c r="I77" s="48" t="s">
        <v>50</v>
      </c>
      <c r="J77" s="48"/>
      <c r="K77" s="33"/>
    </row>
    <row r="78" spans="1:14" x14ac:dyDescent="0.6">
      <c r="A78" s="20"/>
      <c r="B78" s="34" t="s">
        <v>49</v>
      </c>
      <c r="C78" s="53"/>
      <c r="D78" s="53"/>
      <c r="E78" s="53"/>
      <c r="F78" s="36"/>
      <c r="G78" s="37"/>
      <c r="H78" s="37"/>
      <c r="I78" s="53" t="s">
        <v>51</v>
      </c>
      <c r="J78" s="53"/>
      <c r="K78" s="53"/>
    </row>
    <row r="79" spans="1:14" x14ac:dyDescent="0.6">
      <c r="A79" s="20"/>
      <c r="B79" s="34" t="s">
        <v>52</v>
      </c>
      <c r="C79" s="48"/>
      <c r="D79" s="48"/>
      <c r="E79" s="33"/>
      <c r="F79" s="33"/>
      <c r="G79" s="37"/>
      <c r="H79" s="37"/>
      <c r="I79" s="48" t="s">
        <v>53</v>
      </c>
      <c r="J79" s="48"/>
      <c r="K79" s="33"/>
    </row>
    <row r="80" spans="1:14" x14ac:dyDescent="0.6">
      <c r="A80" s="2"/>
      <c r="B80" s="38"/>
      <c r="C80" s="39"/>
      <c r="D80" s="33"/>
      <c r="E80" s="33"/>
      <c r="F80" s="37"/>
      <c r="G80" s="37"/>
      <c r="H80" s="37"/>
      <c r="I80" s="39"/>
      <c r="J80" s="33"/>
      <c r="K80" s="33"/>
    </row>
    <row r="81" spans="1:11" x14ac:dyDescent="0.6">
      <c r="A81" s="2"/>
      <c r="B81" s="40"/>
      <c r="C81" s="41"/>
      <c r="D81" s="33"/>
      <c r="E81" s="33"/>
      <c r="F81" s="42"/>
      <c r="G81" s="42"/>
      <c r="H81" s="42"/>
      <c r="I81" s="42"/>
      <c r="J81" s="33"/>
      <c r="K81" s="33"/>
    </row>
    <row r="82" spans="1:11" x14ac:dyDescent="0.6">
      <c r="B82" s="49"/>
      <c r="C82" s="49"/>
    </row>
    <row r="83" spans="1:11" x14ac:dyDescent="0.6">
      <c r="B83" s="22"/>
      <c r="C83" s="21"/>
    </row>
  </sheetData>
  <mergeCells count="26">
    <mergeCell ref="A2:B2"/>
    <mergeCell ref="E2:F2"/>
    <mergeCell ref="A3:B3"/>
    <mergeCell ref="F3:G3"/>
    <mergeCell ref="A4:B4"/>
    <mergeCell ref="E9:E12"/>
    <mergeCell ref="F9:F12"/>
    <mergeCell ref="G9:G12"/>
    <mergeCell ref="H9:H12"/>
    <mergeCell ref="I4:J4"/>
    <mergeCell ref="A1:J1"/>
    <mergeCell ref="C79:D79"/>
    <mergeCell ref="I79:J79"/>
    <mergeCell ref="B82:C82"/>
    <mergeCell ref="I9:I12"/>
    <mergeCell ref="J9:J12"/>
    <mergeCell ref="C77:D77"/>
    <mergeCell ref="I77:J77"/>
    <mergeCell ref="C78:E78"/>
    <mergeCell ref="I78:K78"/>
    <mergeCell ref="I5:J5"/>
    <mergeCell ref="B6:J6"/>
    <mergeCell ref="A9:A12"/>
    <mergeCell ref="B9:B12"/>
    <mergeCell ref="C9:C12"/>
    <mergeCell ref="D9:D12"/>
  </mergeCells>
  <pageMargins left="0.75" right="0.15" top="0.5" bottom="0.35" header="0" footer="0"/>
  <pageSetup paperSize="9" scale="8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14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2021-12-22T09:00:12Z</cp:lastPrinted>
  <dcterms:created xsi:type="dcterms:W3CDTF">2009-05-18T06:15:42Z</dcterms:created>
  <dcterms:modified xsi:type="dcterms:W3CDTF">2021-12-22T09:00:21Z</dcterms:modified>
</cp:coreProperties>
</file>