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2\19_sedinta_ordinara_21_decembrie_2022\hotarari_alb_negru\"/>
    </mc:Choice>
  </mc:AlternateContent>
  <xr:revisionPtr revIDLastSave="0" documentId="13_ncr:1_{CD4E343E-3465-4185-9BCF-FD6E4846D5CA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BVC rectif" sheetId="7" r:id="rId1"/>
  </sheets>
  <calcPr calcId="191029"/>
</workbook>
</file>

<file path=xl/calcChain.xml><?xml version="1.0" encoding="utf-8"?>
<calcChain xmlns="http://schemas.openxmlformats.org/spreadsheetml/2006/main">
  <c r="H61" i="7" l="1"/>
  <c r="H26" i="7"/>
  <c r="H23" i="7"/>
  <c r="H39" i="7"/>
  <c r="H21" i="7" s="1"/>
  <c r="G17" i="7"/>
  <c r="G61" i="7"/>
  <c r="G18" i="7" s="1"/>
  <c r="H17" i="7"/>
  <c r="H56" i="7"/>
  <c r="J63" i="7"/>
  <c r="J65" i="7"/>
  <c r="J60" i="7"/>
  <c r="J15" i="7"/>
  <c r="J50" i="7"/>
  <c r="J53" i="7"/>
  <c r="J59" i="7"/>
  <c r="J74" i="7"/>
  <c r="J73" i="7"/>
  <c r="J71" i="7"/>
  <c r="J70" i="7"/>
  <c r="J69" i="7"/>
  <c r="J68" i="7"/>
  <c r="J67" i="7"/>
  <c r="J66" i="7"/>
  <c r="J64" i="7"/>
  <c r="J62" i="7"/>
  <c r="E61" i="7"/>
  <c r="D61" i="7"/>
  <c r="J58" i="7"/>
  <c r="J57" i="7"/>
  <c r="E56" i="7"/>
  <c r="D56" i="7"/>
  <c r="J55" i="7"/>
  <c r="J54" i="7"/>
  <c r="J52" i="7"/>
  <c r="E51" i="7"/>
  <c r="D51" i="7"/>
  <c r="J49" i="7"/>
  <c r="J48" i="7"/>
  <c r="J47" i="7"/>
  <c r="J46" i="7"/>
  <c r="E45" i="7"/>
  <c r="D45" i="7"/>
  <c r="J44" i="7"/>
  <c r="J43" i="7"/>
  <c r="J42" i="7"/>
  <c r="J41" i="7"/>
  <c r="J40" i="7"/>
  <c r="E39" i="7"/>
  <c r="D39" i="7"/>
  <c r="J38" i="7"/>
  <c r="J37" i="7"/>
  <c r="J36" i="7"/>
  <c r="J35" i="7"/>
  <c r="J34" i="7"/>
  <c r="E33" i="7"/>
  <c r="D33" i="7"/>
  <c r="J32" i="7"/>
  <c r="J31" i="7"/>
  <c r="J30" i="7"/>
  <c r="J29" i="7"/>
  <c r="J28" i="7"/>
  <c r="E27" i="7"/>
  <c r="D27" i="7"/>
  <c r="E26" i="7"/>
  <c r="D26" i="7"/>
  <c r="D21" i="7" s="1"/>
  <c r="E21" i="7"/>
  <c r="J20" i="7"/>
  <c r="E17" i="7"/>
  <c r="D17" i="7"/>
  <c r="J16" i="7"/>
  <c r="A14" i="7"/>
  <c r="A15" i="7" s="1"/>
  <c r="A16" i="7" s="1"/>
  <c r="A17" i="7" s="1"/>
  <c r="A18" i="7" s="1"/>
  <c r="A19" i="7" s="1"/>
  <c r="A20" i="7" s="1"/>
  <c r="A21" i="7" s="1"/>
  <c r="A22" i="7" s="1"/>
  <c r="A23" i="7" s="1"/>
  <c r="H18" i="7" l="1"/>
  <c r="J61" i="7"/>
  <c r="A24" i="7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J56" i="7"/>
  <c r="D18" i="7"/>
  <c r="E18" i="7"/>
  <c r="J72" i="7"/>
  <c r="J51" i="7"/>
  <c r="J45" i="7"/>
  <c r="J25" i="7"/>
  <c r="J26" i="7"/>
  <c r="J24" i="7"/>
  <c r="J33" i="7"/>
  <c r="J23" i="7"/>
  <c r="J27" i="7"/>
  <c r="J22" i="7"/>
  <c r="J19" i="7"/>
  <c r="J39" i="7"/>
  <c r="J13" i="7" l="1"/>
  <c r="J18" i="7"/>
  <c r="J14" i="7"/>
  <c r="J21" i="7"/>
  <c r="J17" i="7" l="1"/>
</calcChain>
</file>

<file path=xl/sharedStrings.xml><?xml version="1.0" encoding="utf-8"?>
<sst xmlns="http://schemas.openxmlformats.org/spreadsheetml/2006/main" count="111" uniqueCount="65">
  <si>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</si>
  <si>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</si>
  <si>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</si>
  <si>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</si>
  <si>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</si>
  <si>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</si>
  <si>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</si>
  <si>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</si>
  <si>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</si>
  <si>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</si>
  <si>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</si>
  <si>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</si>
  <si>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</si>
  <si>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</si>
  <si>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</si>
  <si>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</si>
  <si>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</si>
  <si>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</si>
  <si>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</si>
  <si>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</si>
  <si>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</si>
  <si>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</si>
  <si>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</si>
  <si>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</si>
  <si>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</si>
  <si>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</si>
  <si>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</si>
  <si>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</si>
  <si>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</si>
  <si>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</si>
  <si>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</si>
  <si>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</si>
  <si>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</si>
  <si>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</si>
  <si>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</si>
  <si>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</si>
  <si>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</si>
  <si>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</si>
  <si>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Proiecte cu finanțare din FEN aferente cadrului financiar 2014-2020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</si>
  <si>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</si>
  <si>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</si>
  <si>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</si>
  <si>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</si>
  <si>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</si>
  <si>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</si>
  <si>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</si>
  <si>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>Proiecte cu finanțare din FEN aferente cadrului financiar 2014-2020 (FSE)</t>
  </si>
  <si>
    <t>Contrasemnează:</t>
  </si>
  <si>
    <t>SECRETAR GENERAL AL JUDEȚULUI</t>
  </si>
  <si>
    <t>SIMONA GACI</t>
  </si>
  <si>
    <t>Liceul Special pentru Deficienți de Auz</t>
  </si>
  <si>
    <t>INFLUENȚE BUGET LOCAL</t>
  </si>
  <si>
    <t>INFLUENȚE VENITURI PROPRII</t>
  </si>
  <si>
    <t>INFLUENȚE PROIECTE FEN</t>
  </si>
  <si>
    <t>Liceul pentru Deficienți de vedere</t>
  </si>
  <si>
    <t>Centrul Scolar pt Educatie Incluziva</t>
  </si>
  <si>
    <t xml:space="preserve">    BUGETUL  INSTITUŢIILOR  PUBLICE ŞI ACTIVITĂŢILOR FINANŢATE INTEGRAL SAU PARŢIAL  DIN VENITURI PROPRII PE ANUL 2022</t>
  </si>
  <si>
    <t>TOTAL BVC APROBAT 2022</t>
  </si>
  <si>
    <t>TOTAL BVC RECTIFICAT 2022</t>
  </si>
  <si>
    <t>Excedent 31.12.2021</t>
  </si>
  <si>
    <t>Anexa nr. 10</t>
  </si>
  <si>
    <t>la Hotărârea nr. 248/2022</t>
  </si>
  <si>
    <t>(Anexa nr. 19 la Hotărârea Consiliului Județean Cluj nr. 21/2022)</t>
  </si>
  <si>
    <t xml:space="preserve">                                      p. PREȘEDINTE</t>
  </si>
  <si>
    <t xml:space="preserve">                                          ALIN TIȘE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</si>
</sst>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10"/>
      <name val="Arial"/>
    </font>
    <font>
      <b/>
      <sz val="11"/>
      <name val="Montserrat Light"/>
    </font>
    <font>
      <sz val="11"/>
      <name val="Montserrat Light"/>
    </font>
    <font>
      <b/>
      <sz val="11"/>
      <name val="Montserrat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0" xfId="0" applyFont="1"/>
    <xf numFmtId="0" fontId="3" fillId="0" borderId="0" xfId="1" applyFont="1"/>
    <xf numFmtId="15" fontId="2" fillId="0" borderId="0" xfId="1" applyNumberFormat="1" applyFont="1"/>
    <xf numFmtId="15" fontId="2" fillId="0" borderId="0" xfId="1" applyNumberFormat="1" applyFont="1" applyAlignment="1">
      <alignment horizontal="center"/>
    </xf>
    <xf numFmtId="0" fontId="3" fillId="0" borderId="1" xfId="1" applyFont="1" applyBorder="1"/>
    <xf numFmtId="4" fontId="3" fillId="0" borderId="1" xfId="0" applyNumberFormat="1" applyFont="1" applyBorder="1"/>
    <xf numFmtId="4" fontId="2" fillId="0" borderId="1" xfId="0" applyNumberFormat="1" applyFont="1" applyBorder="1"/>
    <xf numFmtId="0" fontId="2" fillId="0" borderId="1" xfId="1" applyFont="1" applyBorder="1"/>
    <xf numFmtId="4" fontId="2" fillId="0" borderId="1" xfId="1" applyNumberFormat="1" applyFont="1" applyBorder="1" applyAlignment="1">
      <alignment horizontal="right"/>
    </xf>
    <xf numFmtId="4" fontId="3" fillId="0" borderId="0" xfId="0" applyNumberFormat="1" applyFont="1"/>
    <xf numFmtId="0" fontId="2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 vertical="center"/>
    </xf>
    <xf numFmtId="14" fontId="2" fillId="0" borderId="0" xfId="1" applyNumberFormat="1" applyFont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 wrapText="1"/>
    </xf>
    <xf numFmtId="0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1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left" vertical="center"/>
    </xf>
    <xf numFmtId="0" fontId="5" fillId="0" borderId="0" xfId="1" applyFont="1"/>
    <xf numFmtId="0" fontId="4" fillId="0" borderId="0" xfId="1" applyFont="1" applyAlignment="1">
      <alignment vertical="center"/>
    </xf>
    <xf numFmtId="4" fontId="5" fillId="0" borderId="0" xfId="0" applyNumberFormat="1" applyFont="1"/>
    <xf numFmtId="4" fontId="4" fillId="0" borderId="0" xfId="0" applyNumberFormat="1" applyFont="1"/>
    <xf numFmtId="0" fontId="5" fillId="0" borderId="0" xfId="1" applyFont="1" applyAlignment="1">
      <alignment vertical="center"/>
    </xf>
    <xf numFmtId="0" fontId="2" fillId="0" borderId="0" xfId="1" applyFont="1" applyAlignment="1">
      <alignment horizontal="right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5" fontId="2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4" fontId="3" fillId="2" borderId="1" xfId="0" applyNumberFormat="1" applyFont="1" applyFill="1" applyBorder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2506980</xdr:colOff>
      <xdr:row>0</xdr:row>
      <xdr:rowOff>76200</xdr:rowOff>
    </xdr:from>
    <xdr:to>
      <xdr:col>7</xdr:col>
      <xdr:colOff>422910</xdr:colOff>
      <xdr:row>0</xdr:row>
      <xdr:rowOff>800100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5844F093-682F-CB60-2DE9-FFAC303EF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2260" y="7620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0C6CF-EA3F-4A26-BC2F-184CE5999AD0}">
  <dimension ref="A1:P82"/>
  <sheetViews>
    <sheetView tabSelected="1" view="pageLayout" topLeftCell="A50" zoomScaleNormal="100" workbookViewId="0">
      <selection activeCell="J62" sqref="J62"/>
    </sheetView>
  </sheetViews>
  <sheetFormatPr defaultColWidth="9.109375" defaultRowHeight="16.8" x14ac:dyDescent="0.4"/>
  <cols>
    <col min="1" max="1" width="4.88671875" style="1" customWidth="1"/>
    <col min="2" max="2" width="53" style="24" customWidth="1"/>
    <col min="3" max="3" width="12" style="1" customWidth="1"/>
    <col min="4" max="4" width="13.88671875" style="1" hidden="1" customWidth="1"/>
    <col min="5" max="5" width="13.109375" style="1" hidden="1" customWidth="1"/>
    <col min="6" max="6" width="17" style="1" customWidth="1"/>
    <col min="7" max="7" width="16.44140625" style="1" customWidth="1"/>
    <col min="8" max="8" width="20.88671875" style="1" customWidth="1"/>
    <col min="9" max="9" width="20.21875" style="1" customWidth="1"/>
    <col min="10" max="10" width="25.5546875" style="1" customWidth="1"/>
    <col min="11" max="11" width="4.109375" style="1" customWidth="1"/>
    <col min="12" max="12" width="17.88671875" style="1" customWidth="1"/>
    <col min="13" max="13" width="7.109375" style="1" customWidth="1"/>
    <col min="14" max="14" width="13.88671875" style="1" customWidth="1"/>
    <col min="15" max="15" width="6.5546875" style="1" customWidth="1"/>
    <col min="16" max="16" width="10.6640625" style="1" bestFit="1" customWidth="1"/>
    <col min="17" max="16384" width="9.109375" style="1"/>
  </cols>
  <sheetData>
    <row r="1" spans="1:10" ht="65.400000000000006" customHeight="1" x14ac:dyDescent="0.4">
      <c r="A1" s="47"/>
      <c r="B1" s="47"/>
      <c r="C1" s="47"/>
      <c r="D1" s="47"/>
      <c r="E1" s="47"/>
      <c r="F1" s="47"/>
      <c r="G1" s="47"/>
      <c r="H1" s="47"/>
      <c r="I1" s="47"/>
      <c r="J1" s="47"/>
    </row>
    <row r="2" spans="1:10" ht="16.2" customHeight="1" x14ac:dyDescent="0.4">
      <c r="A2" s="43"/>
      <c r="B2" s="43"/>
      <c r="C2" s="26"/>
      <c r="D2" s="26"/>
      <c r="E2" s="50"/>
      <c r="F2" s="50"/>
      <c r="G2" s="27"/>
      <c r="H2" s="27"/>
      <c r="I2" s="48" t="s">
        <v>60</v>
      </c>
      <c r="J2" s="48"/>
    </row>
    <row r="3" spans="1:10" ht="19.95" customHeight="1" x14ac:dyDescent="0.4">
      <c r="A3" s="43"/>
      <c r="B3" s="43"/>
      <c r="C3" s="26"/>
      <c r="D3" s="28"/>
      <c r="E3" s="29" t="s">
        <v>15</v>
      </c>
      <c r="F3" s="42"/>
      <c r="G3" s="42"/>
      <c r="H3" s="27"/>
      <c r="I3" s="48" t="s">
        <v>61</v>
      </c>
      <c r="J3" s="48"/>
    </row>
    <row r="4" spans="1:10" x14ac:dyDescent="0.4">
      <c r="A4" s="43"/>
      <c r="B4" s="43"/>
      <c r="C4" s="31"/>
      <c r="D4" s="31"/>
      <c r="E4" s="31"/>
      <c r="F4" s="31"/>
      <c r="G4" s="31"/>
      <c r="H4" s="31"/>
      <c r="I4" s="50"/>
      <c r="J4" s="50"/>
    </row>
    <row r="5" spans="1:10" ht="9.75" customHeight="1" x14ac:dyDescent="0.4">
      <c r="A5" s="25"/>
      <c r="B5" s="32"/>
      <c r="C5" s="31"/>
      <c r="D5" s="31"/>
      <c r="E5" s="31"/>
      <c r="F5" s="31"/>
      <c r="G5" s="31"/>
      <c r="H5" s="31"/>
      <c r="I5" s="50"/>
      <c r="J5" s="50"/>
    </row>
    <row r="6" spans="1:10" ht="20.399999999999999" customHeight="1" x14ac:dyDescent="0.4">
      <c r="A6" s="33"/>
      <c r="B6" s="51" t="s">
        <v>56</v>
      </c>
      <c r="C6" s="51"/>
      <c r="D6" s="51"/>
      <c r="E6" s="51"/>
      <c r="F6" s="51"/>
      <c r="G6" s="51"/>
      <c r="H6" s="51"/>
      <c r="I6" s="51"/>
      <c r="J6" s="51"/>
    </row>
    <row r="7" spans="1:10" ht="20.25" customHeight="1" x14ac:dyDescent="0.4">
      <c r="A7" s="3"/>
      <c r="B7" s="49" t="s">
        <v>62</v>
      </c>
      <c r="C7" s="49"/>
      <c r="D7" s="49"/>
      <c r="E7" s="49"/>
      <c r="F7" s="49"/>
      <c r="G7" s="49"/>
      <c r="H7" s="49"/>
      <c r="I7" s="49"/>
      <c r="J7" s="4"/>
    </row>
    <row r="8" spans="1:10" ht="20.25" customHeight="1" x14ac:dyDescent="0.4">
      <c r="A8" s="3"/>
      <c r="B8" s="18"/>
      <c r="C8" s="3"/>
      <c r="E8" s="4"/>
      <c r="F8" s="4"/>
      <c r="G8" s="4"/>
      <c r="H8" s="3"/>
      <c r="I8" s="3"/>
      <c r="J8" s="4" t="s">
        <v>0</v>
      </c>
    </row>
    <row r="9" spans="1:10" ht="14.25" customHeight="1" x14ac:dyDescent="0.4">
      <c r="A9" s="52" t="s">
        <v>1</v>
      </c>
      <c r="B9" s="44" t="s">
        <v>2</v>
      </c>
      <c r="C9" s="44" t="s">
        <v>3</v>
      </c>
      <c r="D9" s="39" t="s">
        <v>17</v>
      </c>
      <c r="E9" s="39" t="s">
        <v>10</v>
      </c>
      <c r="F9" s="39" t="s">
        <v>57</v>
      </c>
      <c r="G9" s="39" t="s">
        <v>51</v>
      </c>
      <c r="H9" s="39" t="s">
        <v>52</v>
      </c>
      <c r="I9" s="39" t="s">
        <v>53</v>
      </c>
      <c r="J9" s="39" t="s">
        <v>58</v>
      </c>
    </row>
    <row r="10" spans="1:10" ht="14.25" customHeight="1" x14ac:dyDescent="0.4">
      <c r="A10" s="53"/>
      <c r="B10" s="45"/>
      <c r="C10" s="45"/>
      <c r="D10" s="40"/>
      <c r="E10" s="40"/>
      <c r="F10" s="40"/>
      <c r="G10" s="40"/>
      <c r="H10" s="40"/>
      <c r="I10" s="40"/>
      <c r="J10" s="40"/>
    </row>
    <row r="11" spans="1:10" ht="14.25" customHeight="1" x14ac:dyDescent="0.4">
      <c r="A11" s="53"/>
      <c r="B11" s="45"/>
      <c r="C11" s="45"/>
      <c r="D11" s="40"/>
      <c r="E11" s="40"/>
      <c r="F11" s="40"/>
      <c r="G11" s="40"/>
      <c r="H11" s="40"/>
      <c r="I11" s="40"/>
      <c r="J11" s="40"/>
    </row>
    <row r="12" spans="1:10" ht="18" customHeight="1" x14ac:dyDescent="0.4">
      <c r="A12" s="54"/>
      <c r="B12" s="46"/>
      <c r="C12" s="46"/>
      <c r="D12" s="41"/>
      <c r="E12" s="41"/>
      <c r="F12" s="41"/>
      <c r="G12" s="41"/>
      <c r="H12" s="41"/>
      <c r="I12" s="41"/>
      <c r="J12" s="41"/>
    </row>
    <row r="13" spans="1:10" ht="18" customHeight="1" x14ac:dyDescent="0.4">
      <c r="A13" s="5">
        <v>1</v>
      </c>
      <c r="B13" s="19" t="s">
        <v>18</v>
      </c>
      <c r="C13" s="5"/>
      <c r="D13" s="6">
        <v>18558</v>
      </c>
      <c r="E13" s="6">
        <v>0</v>
      </c>
      <c r="F13" s="7">
        <v>78233.260000000009</v>
      </c>
      <c r="G13" s="7">
        <v>14292.24</v>
      </c>
      <c r="H13" s="7"/>
      <c r="I13" s="7"/>
      <c r="J13" s="7">
        <f>F13+G13+H13+I13</f>
        <v>92525.500000000015</v>
      </c>
    </row>
    <row r="14" spans="1:10" ht="18.600000000000001" customHeight="1" x14ac:dyDescent="0.4">
      <c r="A14" s="5">
        <f t="shared" ref="A14:A74" si="0">A13+1</f>
        <v>2</v>
      </c>
      <c r="B14" s="19" t="s">
        <v>11</v>
      </c>
      <c r="C14" s="5"/>
      <c r="D14" s="6">
        <v>0</v>
      </c>
      <c r="E14" s="7">
        <v>161219.17000000001</v>
      </c>
      <c r="F14" s="7">
        <v>592591.07999999984</v>
      </c>
      <c r="G14" s="7"/>
      <c r="H14" s="7">
        <v>582</v>
      </c>
      <c r="I14" s="7"/>
      <c r="J14" s="7">
        <f>F14+G14+H14+I14</f>
        <v>593173.07999999984</v>
      </c>
    </row>
    <row r="15" spans="1:10" ht="24" customHeight="1" x14ac:dyDescent="0.4">
      <c r="A15" s="5">
        <f t="shared" si="0"/>
        <v>3</v>
      </c>
      <c r="B15" s="19" t="s">
        <v>59</v>
      </c>
      <c r="C15" s="5"/>
      <c r="D15" s="6"/>
      <c r="E15" s="7"/>
      <c r="F15" s="7">
        <v>51303.99</v>
      </c>
      <c r="G15" s="7"/>
      <c r="H15" s="7"/>
      <c r="I15" s="7"/>
      <c r="J15" s="7">
        <f>F15+G15+H15+I15</f>
        <v>51303.99</v>
      </c>
    </row>
    <row r="16" spans="1:10" ht="36.6" customHeight="1" x14ac:dyDescent="0.4">
      <c r="A16" s="5">
        <f t="shared" si="0"/>
        <v>4</v>
      </c>
      <c r="B16" s="20" t="s">
        <v>38</v>
      </c>
      <c r="C16" s="5"/>
      <c r="D16" s="6"/>
      <c r="E16" s="7"/>
      <c r="F16" s="7">
        <v>19620.48</v>
      </c>
      <c r="G16" s="7"/>
      <c r="H16" s="7"/>
      <c r="I16" s="7"/>
      <c r="J16" s="7">
        <f t="shared" ref="J16:J38" si="1">F16+G16+H16+I16</f>
        <v>19620.48</v>
      </c>
    </row>
    <row r="17" spans="1:16" ht="18" customHeight="1" x14ac:dyDescent="0.4">
      <c r="A17" s="5">
        <f t="shared" si="0"/>
        <v>5</v>
      </c>
      <c r="B17" s="21" t="s">
        <v>4</v>
      </c>
      <c r="C17" s="5"/>
      <c r="D17" s="7">
        <f>D13+D14</f>
        <v>18558</v>
      </c>
      <c r="E17" s="9">
        <f>E13+E14</f>
        <v>161219.17000000001</v>
      </c>
      <c r="F17" s="7">
        <v>741748.80999999982</v>
      </c>
      <c r="G17" s="7">
        <f>G13</f>
        <v>14292.24</v>
      </c>
      <c r="H17" s="7">
        <f>H14</f>
        <v>582</v>
      </c>
      <c r="I17" s="7"/>
      <c r="J17" s="7">
        <f>F17+G17+H17+I17</f>
        <v>756623.04999999981</v>
      </c>
      <c r="N17" s="10"/>
    </row>
    <row r="18" spans="1:16" ht="19.95" customHeight="1" x14ac:dyDescent="0.4">
      <c r="A18" s="5">
        <f t="shared" si="0"/>
        <v>6</v>
      </c>
      <c r="B18" s="21" t="s">
        <v>33</v>
      </c>
      <c r="C18" s="8" t="s">
        <v>14</v>
      </c>
      <c r="D18" s="7" t="e">
        <f>#REF!+D56+D61+#REF!+#REF!+D21</f>
        <v>#REF!</v>
      </c>
      <c r="E18" s="7" t="e">
        <f>#REF!+E56+E61+#REF!+#REF!+E21</f>
        <v>#REF!</v>
      </c>
      <c r="F18" s="7">
        <v>741748.80999999994</v>
      </c>
      <c r="G18" s="7">
        <f>G19+G21+G56+G61+G72</f>
        <v>14292.24</v>
      </c>
      <c r="H18" s="7">
        <f>H19+H21+H56+H61+H72</f>
        <v>582</v>
      </c>
      <c r="I18" s="7"/>
      <c r="J18" s="7">
        <f>F18+G18+H18+I18</f>
        <v>756623.04999999993</v>
      </c>
      <c r="L18" s="10"/>
      <c r="N18" s="10"/>
    </row>
    <row r="19" spans="1:16" ht="19.2" customHeight="1" x14ac:dyDescent="0.4">
      <c r="A19" s="5">
        <f t="shared" si="0"/>
        <v>7</v>
      </c>
      <c r="B19" s="21" t="s">
        <v>39</v>
      </c>
      <c r="C19" s="8" t="s">
        <v>35</v>
      </c>
      <c r="D19" s="7"/>
      <c r="E19" s="7"/>
      <c r="F19" s="7">
        <v>5085.04</v>
      </c>
      <c r="G19" s="7"/>
      <c r="H19" s="7"/>
      <c r="I19" s="7"/>
      <c r="J19" s="7">
        <f t="shared" si="1"/>
        <v>5085.04</v>
      </c>
      <c r="L19" s="10"/>
    </row>
    <row r="20" spans="1:16" ht="16.2" customHeight="1" x14ac:dyDescent="0.4">
      <c r="A20" s="5">
        <f t="shared" si="0"/>
        <v>8</v>
      </c>
      <c r="B20" s="19" t="s">
        <v>36</v>
      </c>
      <c r="C20" s="5" t="s">
        <v>35</v>
      </c>
      <c r="D20" s="7"/>
      <c r="E20" s="7"/>
      <c r="F20" s="6">
        <v>5085.04</v>
      </c>
      <c r="G20" s="7"/>
      <c r="H20" s="7"/>
      <c r="I20" s="7"/>
      <c r="J20" s="6">
        <f t="shared" si="1"/>
        <v>5085.04</v>
      </c>
      <c r="L20" s="10"/>
      <c r="N20" s="10"/>
    </row>
    <row r="21" spans="1:16" ht="21" customHeight="1" x14ac:dyDescent="0.4">
      <c r="A21" s="5">
        <f t="shared" si="0"/>
        <v>9</v>
      </c>
      <c r="B21" s="21" t="s">
        <v>31</v>
      </c>
      <c r="C21" s="8" t="s">
        <v>22</v>
      </c>
      <c r="D21" s="7">
        <f>D22+D23+D26</f>
        <v>4300</v>
      </c>
      <c r="E21" s="7">
        <f>E22+E23+E26</f>
        <v>155454.72</v>
      </c>
      <c r="F21" s="7">
        <v>657498.91999999993</v>
      </c>
      <c r="G21" s="7"/>
      <c r="H21" s="7">
        <f>H27+H33+H39+H45+H51</f>
        <v>525</v>
      </c>
      <c r="I21" s="7"/>
      <c r="J21" s="7">
        <f>F21+G21+H21+I21</f>
        <v>658023.91999999993</v>
      </c>
      <c r="L21" s="10"/>
      <c r="N21" s="10"/>
    </row>
    <row r="22" spans="1:16" x14ac:dyDescent="0.4">
      <c r="A22" s="5">
        <f t="shared" si="0"/>
        <v>10</v>
      </c>
      <c r="B22" s="21" t="s">
        <v>24</v>
      </c>
      <c r="C22" s="8">
        <v>10</v>
      </c>
      <c r="D22" s="6">
        <v>0</v>
      </c>
      <c r="E22" s="7">
        <v>78427</v>
      </c>
      <c r="F22" s="7">
        <v>429577.19</v>
      </c>
      <c r="G22" s="7"/>
      <c r="H22" s="7"/>
      <c r="I22" s="7"/>
      <c r="J22" s="7">
        <f t="shared" si="1"/>
        <v>429577.19</v>
      </c>
      <c r="L22" s="10"/>
      <c r="N22" s="10"/>
    </row>
    <row r="23" spans="1:16" x14ac:dyDescent="0.4">
      <c r="A23" s="5">
        <f t="shared" si="0"/>
        <v>11</v>
      </c>
      <c r="B23" s="21" t="s">
        <v>25</v>
      </c>
      <c r="C23" s="8">
        <v>20</v>
      </c>
      <c r="D23" s="7">
        <v>217</v>
      </c>
      <c r="E23" s="7">
        <v>64054.8</v>
      </c>
      <c r="F23" s="7">
        <v>188501.77000000002</v>
      </c>
      <c r="G23" s="7"/>
      <c r="H23" s="7">
        <f>H41</f>
        <v>390</v>
      </c>
      <c r="I23" s="7"/>
      <c r="J23" s="7">
        <f t="shared" si="1"/>
        <v>188891.77000000002</v>
      </c>
      <c r="L23" s="10"/>
    </row>
    <row r="24" spans="1:16" ht="33.6" x14ac:dyDescent="0.4">
      <c r="A24" s="5">
        <f t="shared" si="0"/>
        <v>12</v>
      </c>
      <c r="B24" s="22" t="s">
        <v>37</v>
      </c>
      <c r="C24" s="11">
        <v>59</v>
      </c>
      <c r="D24" s="7"/>
      <c r="E24" s="7"/>
      <c r="F24" s="7">
        <v>2431</v>
      </c>
      <c r="G24" s="7"/>
      <c r="H24" s="7"/>
      <c r="I24" s="7"/>
      <c r="J24" s="7">
        <f t="shared" si="1"/>
        <v>2431</v>
      </c>
      <c r="L24" s="10"/>
    </row>
    <row r="25" spans="1:16" ht="36.75" customHeight="1" x14ac:dyDescent="0.4">
      <c r="A25" s="5">
        <f t="shared" si="0"/>
        <v>13</v>
      </c>
      <c r="B25" s="22" t="s">
        <v>38</v>
      </c>
      <c r="C25" s="8">
        <v>58</v>
      </c>
      <c r="D25" s="7"/>
      <c r="E25" s="7"/>
      <c r="F25" s="7">
        <v>18919</v>
      </c>
      <c r="G25" s="7"/>
      <c r="H25" s="7"/>
      <c r="I25" s="7"/>
      <c r="J25" s="7">
        <f t="shared" si="1"/>
        <v>18919</v>
      </c>
      <c r="L25" s="10"/>
    </row>
    <row r="26" spans="1:16" x14ac:dyDescent="0.4">
      <c r="A26" s="5">
        <f t="shared" si="0"/>
        <v>14</v>
      </c>
      <c r="B26" s="21" t="s">
        <v>26</v>
      </c>
      <c r="C26" s="8">
        <v>70</v>
      </c>
      <c r="D26" s="7">
        <f>D31+D38+D43+D50+D55</f>
        <v>4083</v>
      </c>
      <c r="E26" s="7">
        <f>E31+E38+E43+E50+E55</f>
        <v>12972.92</v>
      </c>
      <c r="F26" s="7">
        <v>18069.96</v>
      </c>
      <c r="G26" s="7"/>
      <c r="H26" s="7">
        <f>H43</f>
        <v>135</v>
      </c>
      <c r="I26" s="7"/>
      <c r="J26" s="7">
        <f t="shared" si="1"/>
        <v>18204.96</v>
      </c>
      <c r="L26" s="10"/>
    </row>
    <row r="27" spans="1:16" ht="19.95" customHeight="1" x14ac:dyDescent="0.4">
      <c r="A27" s="5">
        <f t="shared" si="0"/>
        <v>15</v>
      </c>
      <c r="B27" s="21" t="s">
        <v>23</v>
      </c>
      <c r="C27" s="8" t="s">
        <v>22</v>
      </c>
      <c r="D27" s="7">
        <f>D28+D29+D31</f>
        <v>850</v>
      </c>
      <c r="E27" s="7">
        <f>E28+E29+E31</f>
        <v>37776.799999999996</v>
      </c>
      <c r="F27" s="7">
        <v>124708.99999999999</v>
      </c>
      <c r="G27" s="7"/>
      <c r="H27" s="7"/>
      <c r="I27" s="7"/>
      <c r="J27" s="7">
        <f>F27+G27+H27+I27</f>
        <v>124708.99999999999</v>
      </c>
      <c r="L27" s="10"/>
      <c r="N27" s="10"/>
    </row>
    <row r="28" spans="1:16" x14ac:dyDescent="0.4">
      <c r="A28" s="5">
        <f t="shared" si="0"/>
        <v>16</v>
      </c>
      <c r="B28" s="19" t="s">
        <v>24</v>
      </c>
      <c r="C28" s="5">
        <v>10</v>
      </c>
      <c r="D28" s="6">
        <v>0</v>
      </c>
      <c r="E28" s="6">
        <v>14900</v>
      </c>
      <c r="F28" s="6">
        <v>83123.199999999997</v>
      </c>
      <c r="G28" s="7"/>
      <c r="H28" s="7"/>
      <c r="I28" s="7"/>
      <c r="J28" s="6">
        <f t="shared" si="1"/>
        <v>83123.199999999997</v>
      </c>
      <c r="L28" s="10"/>
      <c r="N28" s="10"/>
      <c r="P28" s="10"/>
    </row>
    <row r="29" spans="1:16" x14ac:dyDescent="0.4">
      <c r="A29" s="5">
        <f t="shared" si="0"/>
        <v>17</v>
      </c>
      <c r="B29" s="19" t="s">
        <v>25</v>
      </c>
      <c r="C29" s="5">
        <v>20</v>
      </c>
      <c r="D29" s="6">
        <v>0</v>
      </c>
      <c r="E29" s="6">
        <v>21339.21</v>
      </c>
      <c r="F29" s="6">
        <v>36523.32</v>
      </c>
      <c r="G29" s="7"/>
      <c r="H29" s="7"/>
      <c r="I29" s="7"/>
      <c r="J29" s="6">
        <f t="shared" si="1"/>
        <v>36523.32</v>
      </c>
      <c r="L29" s="10"/>
      <c r="N29" s="10"/>
      <c r="P29" s="10"/>
    </row>
    <row r="30" spans="1:16" ht="33.6" x14ac:dyDescent="0.4">
      <c r="A30" s="5">
        <f t="shared" si="0"/>
        <v>18</v>
      </c>
      <c r="B30" s="20" t="s">
        <v>37</v>
      </c>
      <c r="C30" s="12">
        <v>59</v>
      </c>
      <c r="D30" s="6"/>
      <c r="E30" s="6"/>
      <c r="F30" s="6">
        <v>200</v>
      </c>
      <c r="G30" s="7"/>
      <c r="H30" s="7"/>
      <c r="I30" s="7"/>
      <c r="J30" s="6">
        <f t="shared" si="1"/>
        <v>200</v>
      </c>
      <c r="L30" s="10"/>
      <c r="N30" s="10"/>
      <c r="P30" s="10"/>
    </row>
    <row r="31" spans="1:16" x14ac:dyDescent="0.4">
      <c r="A31" s="5">
        <f t="shared" si="0"/>
        <v>19</v>
      </c>
      <c r="B31" s="19" t="s">
        <v>26</v>
      </c>
      <c r="C31" s="5">
        <v>70</v>
      </c>
      <c r="D31" s="6">
        <v>850</v>
      </c>
      <c r="E31" s="6">
        <v>1537.59</v>
      </c>
      <c r="F31" s="6">
        <v>4862.4799999999996</v>
      </c>
      <c r="G31" s="7"/>
      <c r="H31" s="7"/>
      <c r="I31" s="7"/>
      <c r="J31" s="6">
        <f t="shared" si="1"/>
        <v>4862.4799999999996</v>
      </c>
      <c r="L31" s="10"/>
      <c r="M31" s="10"/>
      <c r="N31" s="10"/>
      <c r="P31" s="10"/>
    </row>
    <row r="32" spans="1:16" ht="33.75" customHeight="1" x14ac:dyDescent="0.4">
      <c r="A32" s="5">
        <f t="shared" si="0"/>
        <v>20</v>
      </c>
      <c r="B32" s="20" t="s">
        <v>38</v>
      </c>
      <c r="C32" s="5">
        <v>58</v>
      </c>
      <c r="D32" s="6"/>
      <c r="E32" s="6"/>
      <c r="F32" s="6">
        <v>0</v>
      </c>
      <c r="G32" s="7"/>
      <c r="H32" s="7"/>
      <c r="I32" s="7"/>
      <c r="J32" s="6">
        <f>F32+G32+H32+I32</f>
        <v>0</v>
      </c>
      <c r="L32" s="10"/>
      <c r="M32" s="10"/>
      <c r="N32" s="10"/>
      <c r="P32" s="10"/>
    </row>
    <row r="33" spans="1:16" ht="22.95" customHeight="1" x14ac:dyDescent="0.4">
      <c r="A33" s="5">
        <f t="shared" si="0"/>
        <v>21</v>
      </c>
      <c r="B33" s="21" t="s">
        <v>27</v>
      </c>
      <c r="C33" s="8" t="s">
        <v>22</v>
      </c>
      <c r="D33" s="7">
        <f>D35+D38+D34</f>
        <v>1000</v>
      </c>
      <c r="E33" s="7">
        <f>E34+E35+E38</f>
        <v>60337</v>
      </c>
      <c r="F33" s="7">
        <v>207512.79</v>
      </c>
      <c r="G33" s="7"/>
      <c r="H33" s="7"/>
      <c r="I33" s="7"/>
      <c r="J33" s="7">
        <f t="shared" si="1"/>
        <v>207512.79</v>
      </c>
      <c r="L33" s="10"/>
      <c r="M33" s="10"/>
      <c r="N33" s="10"/>
      <c r="P33" s="10"/>
    </row>
    <row r="34" spans="1:16" x14ac:dyDescent="0.4">
      <c r="A34" s="5">
        <f t="shared" si="0"/>
        <v>22</v>
      </c>
      <c r="B34" s="19" t="s">
        <v>24</v>
      </c>
      <c r="C34" s="5">
        <v>10</v>
      </c>
      <c r="D34" s="6">
        <v>0</v>
      </c>
      <c r="E34" s="6">
        <v>32079</v>
      </c>
      <c r="F34" s="6">
        <v>134607.72</v>
      </c>
      <c r="G34" s="7"/>
      <c r="H34" s="7"/>
      <c r="I34" s="7"/>
      <c r="J34" s="55">
        <f t="shared" si="1"/>
        <v>134607.72</v>
      </c>
      <c r="L34" s="10"/>
      <c r="M34" s="10"/>
      <c r="N34" s="10"/>
    </row>
    <row r="35" spans="1:16" x14ac:dyDescent="0.4">
      <c r="A35" s="5">
        <f t="shared" si="0"/>
        <v>23</v>
      </c>
      <c r="B35" s="19" t="s">
        <v>25</v>
      </c>
      <c r="C35" s="5">
        <v>20</v>
      </c>
      <c r="D35" s="6">
        <v>217</v>
      </c>
      <c r="E35" s="6">
        <v>22439</v>
      </c>
      <c r="F35" s="6">
        <v>69250</v>
      </c>
      <c r="G35" s="7"/>
      <c r="H35" s="7"/>
      <c r="I35" s="7"/>
      <c r="J35" s="55">
        <f>F35+G35+H35+I35</f>
        <v>69250</v>
      </c>
      <c r="L35" s="10"/>
      <c r="M35" s="10"/>
      <c r="N35" s="10"/>
      <c r="P35" s="10"/>
    </row>
    <row r="36" spans="1:16" ht="33.6" x14ac:dyDescent="0.4">
      <c r="A36" s="5">
        <f t="shared" si="0"/>
        <v>24</v>
      </c>
      <c r="B36" s="20" t="s">
        <v>37</v>
      </c>
      <c r="C36" s="12">
        <v>59</v>
      </c>
      <c r="D36" s="6"/>
      <c r="E36" s="6"/>
      <c r="F36" s="6">
        <v>812</v>
      </c>
      <c r="G36" s="7"/>
      <c r="H36" s="7"/>
      <c r="I36" s="7"/>
      <c r="J36" s="55">
        <f t="shared" si="1"/>
        <v>812</v>
      </c>
      <c r="L36" s="10"/>
      <c r="M36" s="10"/>
      <c r="N36" s="10"/>
      <c r="P36" s="10"/>
    </row>
    <row r="37" spans="1:16" ht="33.75" customHeight="1" x14ac:dyDescent="0.4">
      <c r="A37" s="5">
        <f t="shared" si="0"/>
        <v>25</v>
      </c>
      <c r="B37" s="20" t="s">
        <v>38</v>
      </c>
      <c r="C37" s="5">
        <v>58</v>
      </c>
      <c r="D37" s="6"/>
      <c r="E37" s="6"/>
      <c r="F37" s="6">
        <v>0</v>
      </c>
      <c r="G37" s="7"/>
      <c r="H37" s="7"/>
      <c r="I37" s="7"/>
      <c r="J37" s="6">
        <f t="shared" si="1"/>
        <v>0</v>
      </c>
      <c r="L37" s="10"/>
      <c r="M37" s="10"/>
      <c r="N37" s="10"/>
      <c r="P37" s="10"/>
    </row>
    <row r="38" spans="1:16" x14ac:dyDescent="0.4">
      <c r="A38" s="5">
        <f t="shared" si="0"/>
        <v>26</v>
      </c>
      <c r="B38" s="19" t="s">
        <v>26</v>
      </c>
      <c r="C38" s="5">
        <v>70</v>
      </c>
      <c r="D38" s="6">
        <v>783</v>
      </c>
      <c r="E38" s="6">
        <v>5819</v>
      </c>
      <c r="F38" s="6">
        <v>2843.07</v>
      </c>
      <c r="G38" s="7"/>
      <c r="H38" s="7"/>
      <c r="I38" s="7"/>
      <c r="J38" s="6">
        <f t="shared" si="1"/>
        <v>2843.07</v>
      </c>
      <c r="L38" s="10"/>
    </row>
    <row r="39" spans="1:16" ht="36" customHeight="1" x14ac:dyDescent="0.4">
      <c r="A39" s="5">
        <f t="shared" si="0"/>
        <v>27</v>
      </c>
      <c r="B39" s="22" t="s">
        <v>28</v>
      </c>
      <c r="C39" s="8" t="s">
        <v>22</v>
      </c>
      <c r="D39" s="7">
        <f>D41+D43+D40</f>
        <v>850</v>
      </c>
      <c r="E39" s="7">
        <f>E40+E41+E43</f>
        <v>15952.33</v>
      </c>
      <c r="F39" s="7">
        <v>91299.51</v>
      </c>
      <c r="G39" s="7"/>
      <c r="H39" s="7">
        <f>H40+H41+H42+H43+H44</f>
        <v>525</v>
      </c>
      <c r="I39" s="7"/>
      <c r="J39" s="7">
        <f>F39+G39+H39+I39</f>
        <v>91824.51</v>
      </c>
      <c r="L39" s="10"/>
    </row>
    <row r="40" spans="1:16" x14ac:dyDescent="0.4">
      <c r="A40" s="5">
        <f t="shared" si="0"/>
        <v>28</v>
      </c>
      <c r="B40" s="19" t="s">
        <v>24</v>
      </c>
      <c r="C40" s="5">
        <v>10</v>
      </c>
      <c r="D40" s="6">
        <v>0</v>
      </c>
      <c r="E40" s="6">
        <v>10800</v>
      </c>
      <c r="F40" s="6">
        <v>68963.929999999993</v>
      </c>
      <c r="G40" s="6"/>
      <c r="H40" s="7"/>
      <c r="I40" s="7"/>
      <c r="J40" s="6">
        <f t="shared" ref="J40:J44" si="2">F40+G40+H40+I40</f>
        <v>68963.929999999993</v>
      </c>
      <c r="N40" s="10"/>
    </row>
    <row r="41" spans="1:16" x14ac:dyDescent="0.4">
      <c r="A41" s="5">
        <f t="shared" si="0"/>
        <v>29</v>
      </c>
      <c r="B41" s="19" t="s">
        <v>25</v>
      </c>
      <c r="C41" s="5">
        <v>20</v>
      </c>
      <c r="D41" s="6">
        <v>0</v>
      </c>
      <c r="E41" s="6">
        <v>4356</v>
      </c>
      <c r="F41" s="6">
        <v>18975.580000000002</v>
      </c>
      <c r="G41" s="6"/>
      <c r="H41" s="6">
        <v>390</v>
      </c>
      <c r="I41" s="7"/>
      <c r="J41" s="6">
        <f t="shared" si="2"/>
        <v>19365.580000000002</v>
      </c>
      <c r="N41" s="10"/>
    </row>
    <row r="42" spans="1:16" ht="33.6" x14ac:dyDescent="0.4">
      <c r="A42" s="5">
        <f t="shared" si="0"/>
        <v>30</v>
      </c>
      <c r="B42" s="20" t="s">
        <v>37</v>
      </c>
      <c r="C42" s="12">
        <v>59</v>
      </c>
      <c r="D42" s="6"/>
      <c r="E42" s="6"/>
      <c r="F42" s="6">
        <v>450</v>
      </c>
      <c r="G42" s="6"/>
      <c r="H42" s="7"/>
      <c r="I42" s="7"/>
      <c r="J42" s="6">
        <f t="shared" si="2"/>
        <v>450</v>
      </c>
      <c r="N42" s="10"/>
    </row>
    <row r="43" spans="1:16" x14ac:dyDescent="0.4">
      <c r="A43" s="5">
        <f t="shared" si="0"/>
        <v>31</v>
      </c>
      <c r="B43" s="19" t="s">
        <v>26</v>
      </c>
      <c r="C43" s="5">
        <v>70</v>
      </c>
      <c r="D43" s="6">
        <v>850</v>
      </c>
      <c r="E43" s="6">
        <v>796.33</v>
      </c>
      <c r="F43" s="6">
        <v>900</v>
      </c>
      <c r="G43" s="6"/>
      <c r="H43" s="6">
        <v>135</v>
      </c>
      <c r="I43" s="7"/>
      <c r="J43" s="6">
        <f t="shared" si="2"/>
        <v>1035</v>
      </c>
    </row>
    <row r="44" spans="1:16" ht="33.75" customHeight="1" x14ac:dyDescent="0.4">
      <c r="A44" s="5">
        <f t="shared" si="0"/>
        <v>32</v>
      </c>
      <c r="B44" s="20" t="s">
        <v>38</v>
      </c>
      <c r="C44" s="5">
        <v>58</v>
      </c>
      <c r="D44" s="6"/>
      <c r="E44" s="6"/>
      <c r="F44" s="6">
        <v>2010</v>
      </c>
      <c r="G44" s="6"/>
      <c r="H44" s="7"/>
      <c r="I44" s="7"/>
      <c r="J44" s="6">
        <f t="shared" si="2"/>
        <v>2010</v>
      </c>
    </row>
    <row r="45" spans="1:16" x14ac:dyDescent="0.4">
      <c r="A45" s="5">
        <f t="shared" si="0"/>
        <v>33</v>
      </c>
      <c r="B45" s="21" t="s">
        <v>29</v>
      </c>
      <c r="C45" s="8" t="s">
        <v>22</v>
      </c>
      <c r="D45" s="7">
        <f>D47+D50+D46</f>
        <v>850</v>
      </c>
      <c r="E45" s="7">
        <f>E46+E47+E50</f>
        <v>33005.589999999997</v>
      </c>
      <c r="F45" s="7">
        <v>214909.46000000002</v>
      </c>
      <c r="G45" s="7"/>
      <c r="H45" s="7"/>
      <c r="I45" s="7"/>
      <c r="J45" s="7">
        <f>F45+G45+H45+I45</f>
        <v>214909.46000000002</v>
      </c>
    </row>
    <row r="46" spans="1:16" x14ac:dyDescent="0.4">
      <c r="A46" s="5">
        <f t="shared" si="0"/>
        <v>34</v>
      </c>
      <c r="B46" s="19" t="s">
        <v>24</v>
      </c>
      <c r="C46" s="5">
        <v>10</v>
      </c>
      <c r="D46" s="6">
        <v>0</v>
      </c>
      <c r="E46" s="6">
        <v>16365</v>
      </c>
      <c r="F46" s="6">
        <v>128764.39</v>
      </c>
      <c r="G46" s="7"/>
      <c r="H46" s="7"/>
      <c r="I46" s="7"/>
      <c r="J46" s="6">
        <f t="shared" ref="J46:J49" si="3">F46+G46+H46+I46</f>
        <v>128764.39</v>
      </c>
    </row>
    <row r="47" spans="1:16" x14ac:dyDescent="0.4">
      <c r="A47" s="5">
        <f t="shared" si="0"/>
        <v>35</v>
      </c>
      <c r="B47" s="19" t="s">
        <v>25</v>
      </c>
      <c r="C47" s="5">
        <v>20</v>
      </c>
      <c r="D47" s="6">
        <v>0</v>
      </c>
      <c r="E47" s="6">
        <v>13320.59</v>
      </c>
      <c r="F47" s="6">
        <v>59283.87</v>
      </c>
      <c r="G47" s="7"/>
      <c r="H47" s="7"/>
      <c r="I47" s="7"/>
      <c r="J47" s="6">
        <f t="shared" si="3"/>
        <v>59283.87</v>
      </c>
    </row>
    <row r="48" spans="1:16" ht="33.6" x14ac:dyDescent="0.4">
      <c r="A48" s="5">
        <f t="shared" si="0"/>
        <v>36</v>
      </c>
      <c r="B48" s="20" t="s">
        <v>37</v>
      </c>
      <c r="C48" s="12">
        <v>59</v>
      </c>
      <c r="D48" s="6"/>
      <c r="E48" s="6"/>
      <c r="F48" s="6">
        <v>866</v>
      </c>
      <c r="G48" s="7"/>
      <c r="H48" s="7"/>
      <c r="I48" s="7"/>
      <c r="J48" s="6">
        <f t="shared" si="3"/>
        <v>866</v>
      </c>
    </row>
    <row r="49" spans="1:12" ht="38.25" customHeight="1" x14ac:dyDescent="0.4">
      <c r="A49" s="5">
        <f t="shared" si="0"/>
        <v>37</v>
      </c>
      <c r="B49" s="20" t="s">
        <v>46</v>
      </c>
      <c r="C49" s="12">
        <v>58</v>
      </c>
      <c r="D49" s="6"/>
      <c r="E49" s="6"/>
      <c r="F49" s="6">
        <v>16909</v>
      </c>
      <c r="G49" s="7"/>
      <c r="H49" s="7"/>
      <c r="I49" s="7"/>
      <c r="J49" s="6">
        <f t="shared" si="3"/>
        <v>16909</v>
      </c>
    </row>
    <row r="50" spans="1:12" x14ac:dyDescent="0.4">
      <c r="A50" s="5">
        <f t="shared" si="0"/>
        <v>38</v>
      </c>
      <c r="B50" s="19" t="s">
        <v>26</v>
      </c>
      <c r="C50" s="5">
        <v>70</v>
      </c>
      <c r="D50" s="6">
        <v>850</v>
      </c>
      <c r="E50" s="6">
        <v>3320</v>
      </c>
      <c r="F50" s="6">
        <v>9086.2000000000007</v>
      </c>
      <c r="G50" s="7"/>
      <c r="H50" s="7"/>
      <c r="I50" s="7"/>
      <c r="J50" s="6">
        <f>F50+G50+H50+I50</f>
        <v>9086.2000000000007</v>
      </c>
    </row>
    <row r="51" spans="1:12" ht="21" customHeight="1" x14ac:dyDescent="0.4">
      <c r="A51" s="5">
        <f t="shared" si="0"/>
        <v>39</v>
      </c>
      <c r="B51" s="21" t="s">
        <v>30</v>
      </c>
      <c r="C51" s="8" t="s">
        <v>22</v>
      </c>
      <c r="D51" s="7">
        <f>D53+D55+D52</f>
        <v>750</v>
      </c>
      <c r="E51" s="7">
        <f>E52+E53+E55</f>
        <v>8383</v>
      </c>
      <c r="F51" s="7">
        <v>19068.160000000003</v>
      </c>
      <c r="G51" s="7"/>
      <c r="H51" s="7"/>
      <c r="I51" s="7"/>
      <c r="J51" s="7">
        <f>F51+G51+H51+I51</f>
        <v>19068.160000000003</v>
      </c>
    </row>
    <row r="52" spans="1:12" x14ac:dyDescent="0.4">
      <c r="A52" s="5">
        <f t="shared" si="0"/>
        <v>40</v>
      </c>
      <c r="B52" s="19" t="s">
        <v>24</v>
      </c>
      <c r="C52" s="5">
        <v>10</v>
      </c>
      <c r="D52" s="6">
        <v>0</v>
      </c>
      <c r="E52" s="6">
        <v>4283</v>
      </c>
      <c r="F52" s="6">
        <v>14117.95</v>
      </c>
      <c r="G52" s="7"/>
      <c r="H52" s="7"/>
      <c r="I52" s="7"/>
      <c r="J52" s="6">
        <f t="shared" ref="J52:J74" si="4">F52+G52+H52+I52</f>
        <v>14117.95</v>
      </c>
      <c r="L52" s="10"/>
    </row>
    <row r="53" spans="1:12" x14ac:dyDescent="0.4">
      <c r="A53" s="5">
        <f t="shared" si="0"/>
        <v>41</v>
      </c>
      <c r="B53" s="19" t="s">
        <v>25</v>
      </c>
      <c r="C53" s="5">
        <v>20</v>
      </c>
      <c r="D53" s="6">
        <v>0</v>
      </c>
      <c r="E53" s="6">
        <v>2600</v>
      </c>
      <c r="F53" s="6">
        <v>4469</v>
      </c>
      <c r="G53" s="7"/>
      <c r="H53" s="7"/>
      <c r="I53" s="7"/>
      <c r="J53" s="6">
        <f>F53+G53+H53+I53</f>
        <v>4469</v>
      </c>
    </row>
    <row r="54" spans="1:12" ht="33.6" x14ac:dyDescent="0.4">
      <c r="A54" s="5">
        <f t="shared" si="0"/>
        <v>42</v>
      </c>
      <c r="B54" s="20" t="s">
        <v>37</v>
      </c>
      <c r="C54" s="12">
        <v>59</v>
      </c>
      <c r="D54" s="6"/>
      <c r="E54" s="6"/>
      <c r="F54" s="6">
        <v>103</v>
      </c>
      <c r="G54" s="7"/>
      <c r="H54" s="7"/>
      <c r="I54" s="7"/>
      <c r="J54" s="6">
        <f t="shared" si="4"/>
        <v>103</v>
      </c>
      <c r="L54" s="10"/>
    </row>
    <row r="55" spans="1:12" x14ac:dyDescent="0.4">
      <c r="A55" s="5">
        <f t="shared" si="0"/>
        <v>43</v>
      </c>
      <c r="B55" s="19" t="s">
        <v>26</v>
      </c>
      <c r="C55" s="5">
        <v>70</v>
      </c>
      <c r="D55" s="6">
        <v>750</v>
      </c>
      <c r="E55" s="6">
        <v>1500</v>
      </c>
      <c r="F55" s="6">
        <v>378.21</v>
      </c>
      <c r="G55" s="7"/>
      <c r="H55" s="7"/>
      <c r="I55" s="7"/>
      <c r="J55" s="6">
        <f t="shared" si="4"/>
        <v>378.21</v>
      </c>
    </row>
    <row r="56" spans="1:12" ht="22.2" customHeight="1" x14ac:dyDescent="0.4">
      <c r="A56" s="5">
        <f t="shared" si="0"/>
        <v>44</v>
      </c>
      <c r="B56" s="21" t="s">
        <v>40</v>
      </c>
      <c r="C56" s="8" t="s">
        <v>13</v>
      </c>
      <c r="D56" s="7" t="e">
        <f>#REF!+D57+#REF!</f>
        <v>#REF!</v>
      </c>
      <c r="E56" s="7" t="e">
        <f>#REF!+E57+#REF!+#REF!</f>
        <v>#REF!</v>
      </c>
      <c r="F56" s="7">
        <v>61.51</v>
      </c>
      <c r="G56" s="7"/>
      <c r="H56" s="7">
        <f>H57+H58+H59+H60</f>
        <v>1</v>
      </c>
      <c r="I56" s="7"/>
      <c r="J56" s="7">
        <f>J57+J58+J59+J60</f>
        <v>62.51</v>
      </c>
    </row>
    <row r="57" spans="1:12" ht="19.95" customHeight="1" x14ac:dyDescent="0.4">
      <c r="A57" s="5">
        <f t="shared" si="0"/>
        <v>45</v>
      </c>
      <c r="B57" s="19" t="s">
        <v>16</v>
      </c>
      <c r="C57" s="5" t="s">
        <v>13</v>
      </c>
      <c r="D57" s="6">
        <v>0</v>
      </c>
      <c r="E57" s="6">
        <v>55</v>
      </c>
      <c r="F57" s="6">
        <v>52.51</v>
      </c>
      <c r="G57" s="7"/>
      <c r="H57" s="7"/>
      <c r="I57" s="7"/>
      <c r="J57" s="6">
        <f t="shared" si="4"/>
        <v>52.51</v>
      </c>
    </row>
    <row r="58" spans="1:12" x14ac:dyDescent="0.4">
      <c r="A58" s="5">
        <f t="shared" si="0"/>
        <v>46</v>
      </c>
      <c r="B58" s="19" t="s">
        <v>50</v>
      </c>
      <c r="C58" s="5" t="s">
        <v>13</v>
      </c>
      <c r="D58" s="6"/>
      <c r="E58" s="6"/>
      <c r="F58" s="6">
        <v>0</v>
      </c>
      <c r="G58" s="7"/>
      <c r="H58" s="7"/>
      <c r="I58" s="7"/>
      <c r="J58" s="6">
        <f t="shared" si="4"/>
        <v>0</v>
      </c>
    </row>
    <row r="59" spans="1:12" ht="18" customHeight="1" x14ac:dyDescent="0.4">
      <c r="A59" s="5">
        <f t="shared" si="0"/>
        <v>47</v>
      </c>
      <c r="B59" s="19" t="s">
        <v>54</v>
      </c>
      <c r="C59" s="5" t="s">
        <v>13</v>
      </c>
      <c r="D59" s="6"/>
      <c r="E59" s="6"/>
      <c r="F59" s="6">
        <v>9</v>
      </c>
      <c r="G59" s="7"/>
      <c r="H59" s="6">
        <v>1</v>
      </c>
      <c r="I59" s="7"/>
      <c r="J59" s="6">
        <f t="shared" si="4"/>
        <v>10</v>
      </c>
    </row>
    <row r="60" spans="1:12" ht="19.2" customHeight="1" x14ac:dyDescent="0.4">
      <c r="A60" s="5">
        <f t="shared" si="0"/>
        <v>48</v>
      </c>
      <c r="B60" s="19" t="s">
        <v>55</v>
      </c>
      <c r="C60" s="5" t="s">
        <v>13</v>
      </c>
      <c r="D60" s="6"/>
      <c r="E60" s="6"/>
      <c r="F60" s="6">
        <v>0</v>
      </c>
      <c r="G60" s="7"/>
      <c r="H60" s="7"/>
      <c r="I60" s="7"/>
      <c r="J60" s="6">
        <f t="shared" si="4"/>
        <v>0</v>
      </c>
    </row>
    <row r="61" spans="1:12" ht="37.799999999999997" customHeight="1" x14ac:dyDescent="0.4">
      <c r="A61" s="5">
        <f t="shared" si="0"/>
        <v>49</v>
      </c>
      <c r="B61" s="22" t="s">
        <v>41</v>
      </c>
      <c r="C61" s="13" t="s">
        <v>12</v>
      </c>
      <c r="D61" s="7" t="e">
        <f>D62+D63+D64+D65+#REF!+D66+D67+D69+D70+D68</f>
        <v>#REF!</v>
      </c>
      <c r="E61" s="7" t="e">
        <f>E62+E63+E64+E65+#REF!+E66+E67+E68+E69+E70</f>
        <v>#REF!</v>
      </c>
      <c r="F61" s="7">
        <v>67356.89</v>
      </c>
      <c r="G61" s="7">
        <f>G62+G63+G64+G65+G66+G67+G68+G69+G70+G71</f>
        <v>14292.24</v>
      </c>
      <c r="H61" s="7">
        <f>H62+H63+H64+H65+H66+H67+H68+H69+H70+H71</f>
        <v>56</v>
      </c>
      <c r="I61" s="7"/>
      <c r="J61" s="7">
        <f>F61+G61+H61+I61</f>
        <v>81705.13</v>
      </c>
    </row>
    <row r="62" spans="1:12" x14ac:dyDescent="0.4">
      <c r="A62" s="5">
        <f t="shared" si="0"/>
        <v>50</v>
      </c>
      <c r="B62" s="19" t="s">
        <v>5</v>
      </c>
      <c r="C62" s="14" t="s">
        <v>12</v>
      </c>
      <c r="D62" s="6">
        <v>5999</v>
      </c>
      <c r="E62" s="6">
        <v>257.42</v>
      </c>
      <c r="F62" s="6">
        <v>32539.369999999995</v>
      </c>
      <c r="G62" s="6">
        <v>11389.21</v>
      </c>
      <c r="H62" s="7"/>
      <c r="I62" s="7"/>
      <c r="J62" s="6">
        <f t="shared" si="4"/>
        <v>43928.579999999994</v>
      </c>
    </row>
    <row r="63" spans="1:12" x14ac:dyDescent="0.4">
      <c r="A63" s="5">
        <f t="shared" si="0"/>
        <v>51</v>
      </c>
      <c r="B63" s="19" t="s">
        <v>6</v>
      </c>
      <c r="C63" s="5" t="s">
        <v>12</v>
      </c>
      <c r="D63" s="6">
        <v>1331</v>
      </c>
      <c r="E63" s="6">
        <v>154</v>
      </c>
      <c r="F63" s="6">
        <v>7790.1100000000006</v>
      </c>
      <c r="G63" s="6">
        <v>2903.03</v>
      </c>
      <c r="H63" s="7"/>
      <c r="I63" s="7"/>
      <c r="J63" s="6">
        <f>F63+G63+H63+I63</f>
        <v>10693.140000000001</v>
      </c>
    </row>
    <row r="64" spans="1:12" x14ac:dyDescent="0.4">
      <c r="A64" s="5">
        <f t="shared" si="0"/>
        <v>52</v>
      </c>
      <c r="B64" s="19" t="s">
        <v>7</v>
      </c>
      <c r="C64" s="5" t="s">
        <v>12</v>
      </c>
      <c r="D64" s="6">
        <v>784</v>
      </c>
      <c r="E64" s="6">
        <v>94</v>
      </c>
      <c r="F64" s="6">
        <v>3459.42</v>
      </c>
      <c r="G64" s="6"/>
      <c r="H64" s="7"/>
      <c r="I64" s="7"/>
      <c r="J64" s="6">
        <f t="shared" si="4"/>
        <v>3459.42</v>
      </c>
    </row>
    <row r="65" spans="1:14" ht="21" customHeight="1" x14ac:dyDescent="0.4">
      <c r="A65" s="5">
        <f t="shared" si="0"/>
        <v>53</v>
      </c>
      <c r="B65" s="19" t="s">
        <v>8</v>
      </c>
      <c r="C65" s="5" t="s">
        <v>12</v>
      </c>
      <c r="D65" s="6">
        <v>1369</v>
      </c>
      <c r="E65" s="6">
        <v>180</v>
      </c>
      <c r="F65" s="6">
        <v>5382.91</v>
      </c>
      <c r="G65" s="7"/>
      <c r="H65" s="6">
        <v>56</v>
      </c>
      <c r="I65" s="7"/>
      <c r="J65" s="6">
        <f>F65+G65+H65+I65</f>
        <v>5438.91</v>
      </c>
    </row>
    <row r="66" spans="1:14" ht="21.6" customHeight="1" x14ac:dyDescent="0.4">
      <c r="A66" s="5">
        <f t="shared" si="0"/>
        <v>54</v>
      </c>
      <c r="B66" s="19" t="s">
        <v>9</v>
      </c>
      <c r="C66" s="5" t="s">
        <v>12</v>
      </c>
      <c r="D66" s="6">
        <v>395</v>
      </c>
      <c r="E66" s="6">
        <v>50</v>
      </c>
      <c r="F66" s="6">
        <v>1400.81</v>
      </c>
      <c r="G66" s="7"/>
      <c r="H66" s="7"/>
      <c r="I66" s="7"/>
      <c r="J66" s="6">
        <f t="shared" si="4"/>
        <v>1400.81</v>
      </c>
    </row>
    <row r="67" spans="1:14" ht="39" customHeight="1" x14ac:dyDescent="0.4">
      <c r="A67" s="5">
        <f t="shared" si="0"/>
        <v>55</v>
      </c>
      <c r="B67" s="20" t="s">
        <v>20</v>
      </c>
      <c r="C67" s="5" t="s">
        <v>12</v>
      </c>
      <c r="D67" s="6">
        <v>920</v>
      </c>
      <c r="E67" s="6">
        <v>50</v>
      </c>
      <c r="F67" s="6">
        <v>2548.4</v>
      </c>
      <c r="G67" s="7"/>
      <c r="H67" s="7"/>
      <c r="I67" s="7"/>
      <c r="J67" s="6">
        <f t="shared" si="4"/>
        <v>2548.4</v>
      </c>
      <c r="L67" s="10"/>
      <c r="N67" s="10"/>
    </row>
    <row r="68" spans="1:14" x14ac:dyDescent="0.4">
      <c r="A68" s="5">
        <f t="shared" si="0"/>
        <v>56</v>
      </c>
      <c r="B68" s="19" t="s">
        <v>34</v>
      </c>
      <c r="C68" s="5" t="s">
        <v>12</v>
      </c>
      <c r="D68" s="6">
        <v>845</v>
      </c>
      <c r="E68" s="6">
        <v>315</v>
      </c>
      <c r="F68" s="6">
        <v>4171.37</v>
      </c>
      <c r="G68" s="7"/>
      <c r="H68" s="7"/>
      <c r="I68" s="7"/>
      <c r="J68" s="6">
        <f t="shared" si="4"/>
        <v>4171.37</v>
      </c>
    </row>
    <row r="69" spans="1:14" x14ac:dyDescent="0.4">
      <c r="A69" s="5">
        <f t="shared" si="0"/>
        <v>57</v>
      </c>
      <c r="B69" s="19" t="s">
        <v>19</v>
      </c>
      <c r="C69" s="5" t="s">
        <v>12</v>
      </c>
      <c r="D69" s="6">
        <v>677</v>
      </c>
      <c r="E69" s="6">
        <v>68</v>
      </c>
      <c r="F69" s="6">
        <v>1442.28</v>
      </c>
      <c r="G69" s="7"/>
      <c r="H69" s="7"/>
      <c r="I69" s="7"/>
      <c r="J69" s="6">
        <f t="shared" si="4"/>
        <v>1442.28</v>
      </c>
    </row>
    <row r="70" spans="1:14" x14ac:dyDescent="0.4">
      <c r="A70" s="5">
        <f t="shared" si="0"/>
        <v>58</v>
      </c>
      <c r="B70" s="19" t="s">
        <v>21</v>
      </c>
      <c r="C70" s="5" t="s">
        <v>12</v>
      </c>
      <c r="D70" s="6">
        <v>206</v>
      </c>
      <c r="E70" s="6">
        <v>12</v>
      </c>
      <c r="F70" s="6">
        <v>541.33000000000004</v>
      </c>
      <c r="G70" s="7"/>
      <c r="H70" s="7"/>
      <c r="I70" s="7"/>
      <c r="J70" s="6">
        <f t="shared" si="4"/>
        <v>541.33000000000004</v>
      </c>
    </row>
    <row r="71" spans="1:14" x14ac:dyDescent="0.4">
      <c r="A71" s="5">
        <f t="shared" si="0"/>
        <v>59</v>
      </c>
      <c r="B71" s="19" t="s">
        <v>32</v>
      </c>
      <c r="C71" s="5" t="s">
        <v>12</v>
      </c>
      <c r="D71" s="6"/>
      <c r="E71" s="6"/>
      <c r="F71" s="6">
        <v>8080.89</v>
      </c>
      <c r="G71" s="7"/>
      <c r="H71" s="7"/>
      <c r="I71" s="7"/>
      <c r="J71" s="6">
        <f t="shared" si="4"/>
        <v>8080.89</v>
      </c>
    </row>
    <row r="72" spans="1:14" ht="20.399999999999999" customHeight="1" x14ac:dyDescent="0.4">
      <c r="A72" s="5">
        <f t="shared" si="0"/>
        <v>60</v>
      </c>
      <c r="B72" s="22" t="s">
        <v>42</v>
      </c>
      <c r="C72" s="8" t="s">
        <v>43</v>
      </c>
      <c r="D72" s="6"/>
      <c r="E72" s="6"/>
      <c r="F72" s="7">
        <v>11746.45</v>
      </c>
      <c r="G72" s="7"/>
      <c r="H72" s="7"/>
      <c r="I72" s="7"/>
      <c r="J72" s="7">
        <f t="shared" si="4"/>
        <v>11746.45</v>
      </c>
    </row>
    <row r="73" spans="1:14" x14ac:dyDescent="0.4">
      <c r="A73" s="5">
        <f t="shared" si="0"/>
        <v>61</v>
      </c>
      <c r="B73" s="19" t="s">
        <v>25</v>
      </c>
      <c r="C73" s="5" t="s">
        <v>44</v>
      </c>
      <c r="D73" s="6"/>
      <c r="E73" s="6"/>
      <c r="F73" s="6">
        <v>9901.4500000000007</v>
      </c>
      <c r="G73" s="7"/>
      <c r="H73" s="7"/>
      <c r="I73" s="7"/>
      <c r="J73" s="6">
        <f t="shared" si="4"/>
        <v>9901.4500000000007</v>
      </c>
    </row>
    <row r="74" spans="1:14" x14ac:dyDescent="0.4">
      <c r="A74" s="5">
        <f t="shared" si="0"/>
        <v>62</v>
      </c>
      <c r="B74" s="19" t="s">
        <v>26</v>
      </c>
      <c r="C74" s="5" t="s">
        <v>45</v>
      </c>
      <c r="D74" s="6"/>
      <c r="E74" s="6"/>
      <c r="F74" s="6">
        <v>1845</v>
      </c>
      <c r="G74" s="7"/>
      <c r="H74" s="7"/>
      <c r="I74" s="7"/>
      <c r="J74" s="6">
        <f t="shared" si="4"/>
        <v>1845</v>
      </c>
    </row>
    <row r="75" spans="1:14" x14ac:dyDescent="0.4">
      <c r="A75" s="2"/>
      <c r="B75" s="23"/>
      <c r="C75" s="2"/>
      <c r="D75" s="10"/>
      <c r="E75" s="10"/>
      <c r="F75" s="10"/>
      <c r="G75" s="10"/>
      <c r="H75" s="10"/>
      <c r="I75" s="10"/>
      <c r="J75" s="10"/>
    </row>
    <row r="76" spans="1:14" x14ac:dyDescent="0.4">
      <c r="A76" s="2"/>
      <c r="B76" s="34"/>
      <c r="C76" s="42"/>
      <c r="D76" s="42"/>
      <c r="E76" s="26"/>
      <c r="F76" s="35"/>
      <c r="G76" s="35"/>
      <c r="H76" s="36"/>
      <c r="I76" s="42" t="s">
        <v>47</v>
      </c>
      <c r="J76" s="42"/>
      <c r="K76" s="26"/>
    </row>
    <row r="77" spans="1:14" x14ac:dyDescent="0.4">
      <c r="A77" s="15"/>
      <c r="B77" s="34" t="s">
        <v>63</v>
      </c>
      <c r="C77" s="43"/>
      <c r="D77" s="43"/>
      <c r="E77" s="43"/>
      <c r="F77" s="31"/>
      <c r="G77" s="31"/>
      <c r="H77" s="31"/>
      <c r="I77" s="43" t="s">
        <v>48</v>
      </c>
      <c r="J77" s="43"/>
      <c r="K77" s="43"/>
    </row>
    <row r="78" spans="1:14" x14ac:dyDescent="0.4">
      <c r="A78" s="15"/>
      <c r="B78" s="34" t="s">
        <v>64</v>
      </c>
      <c r="C78" s="42"/>
      <c r="D78" s="42"/>
      <c r="E78" s="26"/>
      <c r="F78" s="26"/>
      <c r="G78" s="31"/>
      <c r="H78" s="31"/>
      <c r="I78" s="42" t="s">
        <v>49</v>
      </c>
      <c r="J78" s="42"/>
      <c r="K78" s="26"/>
    </row>
    <row r="79" spans="1:14" x14ac:dyDescent="0.4">
      <c r="A79" s="2"/>
      <c r="B79" s="37"/>
      <c r="C79" s="33"/>
      <c r="D79" s="26"/>
      <c r="E79" s="26"/>
      <c r="F79" s="31"/>
      <c r="G79" s="31"/>
      <c r="H79" s="31"/>
      <c r="I79" s="33"/>
      <c r="J79" s="26"/>
      <c r="K79" s="26"/>
    </row>
    <row r="80" spans="1:14" x14ac:dyDescent="0.4">
      <c r="A80" s="2"/>
      <c r="B80" s="32"/>
      <c r="C80" s="30"/>
      <c r="D80" s="26"/>
      <c r="E80" s="26"/>
      <c r="F80" s="30"/>
      <c r="G80" s="30"/>
      <c r="H80" s="30"/>
      <c r="I80" s="30"/>
      <c r="J80" s="26"/>
      <c r="K80" s="26"/>
    </row>
    <row r="81" spans="2:3" x14ac:dyDescent="0.4">
      <c r="B81" s="38"/>
      <c r="C81" s="38"/>
    </row>
    <row r="82" spans="2:3" x14ac:dyDescent="0.4">
      <c r="B82" s="17"/>
      <c r="C82" s="16"/>
    </row>
  </sheetData>
  <mergeCells count="29">
    <mergeCell ref="A1:J1"/>
    <mergeCell ref="I2:J2"/>
    <mergeCell ref="B7:I7"/>
    <mergeCell ref="C78:D78"/>
    <mergeCell ref="I78:J78"/>
    <mergeCell ref="I5:J5"/>
    <mergeCell ref="B6:J6"/>
    <mergeCell ref="A9:A12"/>
    <mergeCell ref="I4:J4"/>
    <mergeCell ref="A2:B2"/>
    <mergeCell ref="E2:F2"/>
    <mergeCell ref="A3:B3"/>
    <mergeCell ref="F3:G3"/>
    <mergeCell ref="A4:B4"/>
    <mergeCell ref="I3:J3"/>
    <mergeCell ref="B81:C81"/>
    <mergeCell ref="I9:I12"/>
    <mergeCell ref="J9:J12"/>
    <mergeCell ref="C76:D76"/>
    <mergeCell ref="I76:J76"/>
    <mergeCell ref="C77:E77"/>
    <mergeCell ref="I77:K77"/>
    <mergeCell ref="B9:B12"/>
    <mergeCell ref="C9:C12"/>
    <mergeCell ref="D9:D12"/>
    <mergeCell ref="E9:E12"/>
    <mergeCell ref="F9:F12"/>
    <mergeCell ref="G9:G12"/>
    <mergeCell ref="H9:H12"/>
  </mergeCells>
  <pageMargins left="0.05" right="0.05" top="0.75" bottom="0.32" header="0.3" footer="0"/>
  <pageSetup paperSize="9" scale="85" orientation="landscape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BVC rectif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2022-12-21T11:20:18Z</cp:lastPrinted>
  <dcterms:created xsi:type="dcterms:W3CDTF">2009-05-18T06:15:42Z</dcterms:created>
  <dcterms:modified xsi:type="dcterms:W3CDTF">2022-12-22T08:15:14Z</dcterms:modified>
</cp:coreProperties>
</file>