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7_sedinta_ordinara_21_decembrie_2021\hotarari_alb_negru\"/>
    </mc:Choice>
  </mc:AlternateContent>
  <xr:revisionPtr revIDLastSave="0" documentId="13_ncr:1_{4A614AE6-3DA2-4AFA-9E0E-39DBDC23C245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2" l="1"/>
  <c r="F67" i="2" l="1"/>
  <c r="F18" i="2" l="1"/>
  <c r="F17" i="2" l="1"/>
  <c r="F64" i="2" l="1"/>
  <c r="F44" i="2" l="1"/>
  <c r="F63" i="2" s="1"/>
  <c r="F39" i="2"/>
  <c r="E72" i="2"/>
  <c r="E70" i="2"/>
  <c r="E67" i="2"/>
  <c r="E59" i="2"/>
  <c r="E44" i="2"/>
  <c r="E39" i="2"/>
  <c r="E18" i="2"/>
  <c r="E17" i="2" s="1"/>
  <c r="D18" i="2"/>
  <c r="E12" i="2" l="1"/>
  <c r="E66" i="2"/>
  <c r="F72" i="2"/>
  <c r="E63" i="2" l="1"/>
  <c r="F66" i="2" l="1"/>
  <c r="E64" i="2"/>
  <c r="F59" i="2"/>
  <c r="F12" i="2" s="1"/>
  <c r="D72" i="2" l="1"/>
  <c r="D70" i="2"/>
  <c r="D67" i="2"/>
  <c r="D59" i="2"/>
  <c r="D44" i="2"/>
  <c r="D63" i="2" s="1"/>
  <c r="D39" i="2"/>
  <c r="D17" i="2"/>
  <c r="D12" i="2" l="1"/>
  <c r="D66" i="2"/>
  <c r="D64" i="2"/>
  <c r="A13" i="2"/>
  <c r="A14" i="2" l="1"/>
  <c r="A15" i="2" s="1"/>
  <c r="A17" i="2" s="1"/>
  <c r="A18" i="2" s="1"/>
  <c r="A19" i="2" s="1"/>
  <c r="A20" i="2" s="1"/>
  <c r="A21" i="2" l="1"/>
  <c r="A23" i="2" s="1"/>
  <c r="A24" i="2" s="1"/>
  <c r="A25" i="2" s="1"/>
  <c r="A26" i="2" l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l="1"/>
  <c r="A44" i="2" s="1"/>
  <c r="A45" i="2" s="1"/>
  <c r="A46" i="2" s="1"/>
  <c r="A47" i="2" s="1"/>
  <c r="A53" i="2" l="1"/>
  <c r="A54" i="2" s="1"/>
  <c r="A55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<sst xmlns="http://schemas.openxmlformats.org/spreadsheetml/2006/main" count="148" uniqueCount="135">
  <si>
    <t>Nr.
crt.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</si>
  <si>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</si>
  <si>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</si>
  <si>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</si>
  <si>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</si>
  <si>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</si>
  <si>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</si>
  <si>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</si>
  <si>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</si>
  <si>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</si>
  <si>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</si>
  <si>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</si>
  <si>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</si>
  <si>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</si>
  <si>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</si>
  <si>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</si>
  <si>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</si>
  <si>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</si>
  <si>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</si>
  <si>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</si>
  <si>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</si>
  <si>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</si>
  <si>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Cap 51.02 AUTORITĂŢI PUBLICE</t>
  </si>
  <si>
    <t>51 02</t>
  </si>
  <si>
    <t xml:space="preserve"> Autorităţi Executive</t>
  </si>
  <si>
    <t>Cap 54.02 ALTE SERVICII PUBLICE GENERALE</t>
  </si>
  <si>
    <t>54 02</t>
  </si>
  <si>
    <t>Cap 60.02 APĂRARE NAŢIONALĂ</t>
  </si>
  <si>
    <t>60 02</t>
  </si>
  <si>
    <t>Centrul Militar Zonal</t>
  </si>
  <si>
    <t>61 02</t>
  </si>
  <si>
    <t>Cap 65.02 ÎNVĂŢĂMÂNT</t>
  </si>
  <si>
    <t>65 02</t>
  </si>
  <si>
    <t>66 02</t>
  </si>
  <si>
    <t>Cap.67 02 CULTURA, RECREERE, RELIGIE</t>
  </si>
  <si>
    <t>67 02</t>
  </si>
  <si>
    <t>Cap 68 02 -ASIGURĂRI ŞI ASISTENŢĂ SOCIALĂ</t>
  </si>
  <si>
    <t>68 02</t>
  </si>
  <si>
    <t>Cap 70 02 SERVICII ŞI DEZVOLTARE PUBLICĂ</t>
  </si>
  <si>
    <t>70 02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</si>
  <si>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</si>
  <si>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</si>
  <si>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</si>
  <si>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</si>
  <si>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</si>
  <si>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</si>
  <si>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</si>
  <si>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33 02</t>
  </si>
  <si>
    <t>Venituri din prestări de servicii şi alte activităţi</t>
  </si>
  <si>
    <t>Sume defalcate din TVA pt cămine persoane vârstnice</t>
  </si>
  <si>
    <t>42 02 65</t>
  </si>
  <si>
    <t>Programul pentru școli al României</t>
  </si>
  <si>
    <t>Drepturile copiilor cu CES care frecventează învățământul special</t>
  </si>
  <si>
    <t>Cap.87.02 Alte actiuni economice</t>
  </si>
  <si>
    <t>87 02</t>
  </si>
  <si>
    <t>Sume aloc. din cote def. din imp.venit pt echilibrarea bugetelor locale</t>
  </si>
  <si>
    <t>Finantarea Programului National de Dezvoltare Locala-Sănătate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</si>
  <si>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</si>
  <si>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</si>
  <si>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</si>
  <si>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</si>
  <si>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36 02 50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</si>
  <si>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</si>
  <si>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</si>
  <si>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</si>
  <si>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>Subvenţii de la alte administraţii</t>
  </si>
  <si>
    <t>36 02 05</t>
  </si>
  <si>
    <t xml:space="preserve">Varsaminte din veniturile si/sau disponibilitatile institutiilor publice 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</si>
  <si>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</si>
  <si>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</si>
  <si>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</si>
  <si>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</si>
  <si>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</si>
  <si>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</si>
  <si>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</si>
  <si>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</si>
  <si>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</si>
  <si>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</si>
  <si>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                                      PREȘEDINTE</t>
  </si>
  <si>
    <t>Contrasemnează:</t>
  </si>
  <si>
    <t xml:space="preserve">                                         ALIN TIȘE</t>
  </si>
  <si>
    <t>SECRETAR GENERAL AL JUDEȚULUI</t>
  </si>
  <si>
    <t>SIMONA GACI</t>
  </si>
  <si>
    <t>Cap 83 02 AGRICULTURĂ, SILVICULTURĂ</t>
  </si>
  <si>
    <t>83 02</t>
  </si>
  <si>
    <t xml:space="preserve">Subvenții pt. realizarea act de colectare, transport, depozitare și neutralizare a deșeurilor de origine animală </t>
  </si>
  <si>
    <t>42 02 73</t>
  </si>
  <si>
    <t>37 02</t>
  </si>
  <si>
    <t>37 02 01</t>
  </si>
  <si>
    <t xml:space="preserve">37 02 03 </t>
  </si>
  <si>
    <t>37 02 04</t>
  </si>
  <si>
    <t>Tranferuri voluntare, altele decat subventiile</t>
  </si>
  <si>
    <t xml:space="preserve">Donatii si sponsorizari </t>
  </si>
  <si>
    <t>Varsaminte din sectiunea de functionare pentru finantarea sectiunii de dezvoltare a bugetului local</t>
  </si>
  <si>
    <t xml:space="preserve">Varsaminte din sectiunea de functionare </t>
  </si>
  <si>
    <t>Venituri din valorificarea unor bunuri</t>
  </si>
  <si>
    <t>Incasari din rambursarea imprumuturilor acordate</t>
  </si>
  <si>
    <t>Sume din excedentul anului precedent  pentru acoperirea golurilor temporare de casa ale sectiunii de functionare</t>
  </si>
  <si>
    <t>Sume din excedentul bugetului local utilizate pentru finantarea cheltuielilor sectiunii de dezvoltare</t>
  </si>
  <si>
    <t>Sume din excedentul bugetului local utilizate pentru finantarea cheltuielilor sectiunii de functionare</t>
  </si>
  <si>
    <t>46 02</t>
  </si>
  <si>
    <t>Alte sume primite de la UE</t>
  </si>
  <si>
    <t>Cap 66.02 SANATATE</t>
  </si>
  <si>
    <t>Inspectoratul pentru situatii de urgenta</t>
  </si>
  <si>
    <t>mii lei</t>
  </si>
  <si>
    <t>Venituri proprii</t>
  </si>
  <si>
    <t>Venituri fiscale</t>
  </si>
  <si>
    <t>Denumire indicator</t>
  </si>
  <si>
    <t>TOTAL VENITURI (Încasări)</t>
  </si>
  <si>
    <t>TOTAL CHELTUIELI (Plăți)</t>
  </si>
  <si>
    <t>Sume defalcate din TVA pt echilibrare</t>
  </si>
  <si>
    <t>11 02 06</t>
  </si>
  <si>
    <t>36 02 47</t>
  </si>
  <si>
    <t>Alte venituri pentru finantarea sectiunii de dezvoltare</t>
  </si>
  <si>
    <t>42 02 80</t>
  </si>
  <si>
    <t>Subvenţii de la  bug de stat pt decontarea chelt pt carantina</t>
  </si>
  <si>
    <t>Subventii din veniturile proprii ale Ministerului sanatatii catre bugetele locale pentru finantare aparatura medicala si echip de comunicatie in urgenta in sanatate</t>
  </si>
  <si>
    <t>Subventii primite din fondul de interventie</t>
  </si>
  <si>
    <t>PREVEDERI TRIM I-IV</t>
  </si>
  <si>
    <t>ÎNCASĂRI / PLĂȚI PRELIMINATE</t>
  </si>
  <si>
    <t>EXECUTIA BUGETULUI LOCAL  AL JUDEŢULUI CLUJ PRELIMINATĂ LA 31 DECEMBRIE 2021  
TOTAL</t>
  </si>
  <si>
    <t xml:space="preserve"> BUGET  APROBAT        2021</t>
  </si>
  <si>
    <t>04 02 06</t>
  </si>
  <si>
    <t>Sume repartizate pentru finanţarea instituţiilor de spectacole şi concerte</t>
  </si>
  <si>
    <t>Sume alocate pentru stimulentul de risc</t>
  </si>
  <si>
    <t>42 02 82</t>
  </si>
  <si>
    <t>42 02 28</t>
  </si>
  <si>
    <t>Subvenţii primite de la bugetul de stat pentru finanţarea unor programe de interes naţional, destinate secţiunii de dezvoltare a bugetului local</t>
  </si>
  <si>
    <t>42 02 51</t>
  </si>
  <si>
    <t>43 01</t>
  </si>
  <si>
    <t>Taxe speciale</t>
  </si>
  <si>
    <t>Excedent 31.12.2020</t>
  </si>
  <si>
    <t xml:space="preserve">                               la Hotărârea nr. 248/2021</t>
  </si>
  <si>
    <t>Burse învăţămînt special</t>
  </si>
  <si>
    <t xml:space="preserve">                                             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</si>
</sst>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b/>
      <sz val="11"/>
      <name val="Montserrat"/>
    </font>
    <font>
      <sz val="11"/>
      <name val="Montserrat Ligh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4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/>
    </xf>
    <xf numFmtId="4" fontId="2" fillId="0" borderId="11" xfId="0" applyNumberFormat="1" applyFont="1" applyBorder="1"/>
    <xf numFmtId="0" fontId="4" fillId="0" borderId="6" xfId="1" applyFont="1" applyBorder="1" applyAlignment="1">
      <alignment horizontal="center" vertical="center"/>
    </xf>
    <xf numFmtId="0" fontId="4" fillId="0" borderId="12" xfId="1" applyFont="1" applyBorder="1"/>
    <xf numFmtId="49" fontId="4" fillId="0" borderId="17" xfId="1" applyNumberFormat="1" applyFont="1" applyBorder="1" applyAlignment="1">
      <alignment horizontal="left"/>
    </xf>
    <xf numFmtId="4" fontId="4" fillId="0" borderId="12" xfId="0" applyNumberFormat="1" applyFont="1" applyBorder="1"/>
    <xf numFmtId="0" fontId="4" fillId="0" borderId="12" xfId="1" applyFont="1" applyBorder="1" applyAlignment="1">
      <alignment wrapText="1"/>
    </xf>
    <xf numFmtId="0" fontId="4" fillId="0" borderId="17" xfId="1" applyFont="1" applyBorder="1"/>
    <xf numFmtId="0" fontId="4" fillId="0" borderId="17" xfId="1" applyFont="1" applyBorder="1" applyAlignment="1">
      <alignment wrapText="1"/>
    </xf>
    <xf numFmtId="4" fontId="4" fillId="0" borderId="12" xfId="0" applyNumberFormat="1" applyFont="1" applyFill="1" applyBorder="1"/>
    <xf numFmtId="0" fontId="4" fillId="0" borderId="12" xfId="1" applyFont="1" applyBorder="1" applyAlignment="1">
      <alignment horizontal="left" wrapText="1"/>
    </xf>
    <xf numFmtId="4" fontId="4" fillId="2" borderId="12" xfId="0" applyNumberFormat="1" applyFont="1" applyFill="1" applyBorder="1"/>
    <xf numFmtId="0" fontId="4" fillId="0" borderId="17" xfId="1" applyFont="1" applyBorder="1" applyAlignment="1">
      <alignment horizontal="left"/>
    </xf>
    <xf numFmtId="0" fontId="4" fillId="0" borderId="17" xfId="1" applyFont="1" applyBorder="1" applyAlignment="1">
      <alignment horizontal="right"/>
    </xf>
    <xf numFmtId="0" fontId="4" fillId="0" borderId="17" xfId="1" applyFont="1" applyBorder="1" applyAlignment="1">
      <alignment horizontal="center"/>
    </xf>
    <xf numFmtId="0" fontId="2" fillId="0" borderId="12" xfId="1" applyFont="1" applyBorder="1"/>
    <xf numFmtId="0" fontId="2" fillId="0" borderId="17" xfId="1" applyFont="1" applyBorder="1"/>
    <xf numFmtId="4" fontId="2" fillId="2" borderId="12" xfId="0" applyNumberFormat="1" applyFont="1" applyFill="1" applyBorder="1" applyAlignment="1">
      <alignment horizontal="right"/>
    </xf>
    <xf numFmtId="4" fontId="2" fillId="0" borderId="12" xfId="0" applyNumberFormat="1" applyFont="1" applyBorder="1"/>
    <xf numFmtId="0" fontId="4" fillId="0" borderId="7" xfId="1" applyFont="1" applyBorder="1" applyAlignment="1">
      <alignment horizontal="center" vertical="center"/>
    </xf>
    <xf numFmtId="0" fontId="4" fillId="0" borderId="13" xfId="1" applyFont="1" applyBorder="1"/>
    <xf numFmtId="0" fontId="4" fillId="0" borderId="18" xfId="1" applyFont="1" applyBorder="1"/>
    <xf numFmtId="4" fontId="4" fillId="0" borderId="13" xfId="0" applyNumberFormat="1" applyFont="1" applyBorder="1"/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/>
    <xf numFmtId="0" fontId="4" fillId="0" borderId="0" xfId="1" applyFont="1" applyBorder="1"/>
    <xf numFmtId="0" fontId="4" fillId="0" borderId="0" xfId="1" applyFont="1"/>
    <xf numFmtId="0" fontId="2" fillId="0" borderId="0" xfId="1" applyFont="1" applyFill="1" applyBorder="1" applyAlignment="1">
      <alignment horizontal="center"/>
    </xf>
    <xf numFmtId="0" fontId="5" fillId="0" borderId="0" xfId="0" applyFont="1"/>
    <xf numFmtId="0" fontId="3" fillId="0" borderId="0" xfId="1" applyFont="1"/>
    <xf numFmtId="4" fontId="4" fillId="0" borderId="0" xfId="0" applyNumberFormat="1" applyFont="1"/>
    <xf numFmtId="0" fontId="4" fillId="0" borderId="0" xfId="0" applyFont="1" applyBorder="1"/>
    <xf numFmtId="0" fontId="4" fillId="0" borderId="0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" fontId="2" fillId="0" borderId="19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30480</xdr:rowOff>
    </xdr:from>
    <xdr:to>
      <xdr:col>5</xdr:col>
      <xdr:colOff>1150620</xdr:colOff>
      <xdr:row>0</xdr:row>
      <xdr:rowOff>784860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721717-C9AB-4D9E-BC98-AE9B0BEE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0480"/>
          <a:ext cx="68580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1"/>
  <sheetViews>
    <sheetView tabSelected="1" view="pageLayout" zoomScaleNormal="100" workbookViewId="0">
      <selection activeCell="C2" sqref="C2:F2"/>
    </sheetView>
  </sheetViews>
  <sheetFormatPr defaultColWidth="9.33203125" defaultRowHeight="16.5" x14ac:dyDescent="0.6"/>
  <cols>
    <col min="1" max="1" width="5.19921875" style="48" customWidth="1"/>
    <col min="2" max="2" width="42.46484375" style="1" customWidth="1"/>
    <col min="3" max="3" width="10.796875" style="1" customWidth="1"/>
    <col min="4" max="4" width="13.46484375" style="1" customWidth="1"/>
    <col min="5" max="5" width="15.6640625" style="1" customWidth="1"/>
    <col min="6" max="6" width="18.19921875" style="1" customWidth="1"/>
    <col min="7" max="7" width="9.33203125" style="1"/>
    <col min="8" max="8" width="16.6640625" style="1" customWidth="1"/>
    <col min="9" max="16384" width="9.33203125" style="1"/>
  </cols>
  <sheetData>
    <row r="1" spans="1:14" ht="71.45" customHeight="1" x14ac:dyDescent="0.6">
      <c r="A1" s="56"/>
      <c r="B1" s="56"/>
      <c r="C1" s="56"/>
      <c r="D1" s="56"/>
      <c r="E1" s="56"/>
      <c r="F1" s="56"/>
    </row>
    <row r="2" spans="1:14" x14ac:dyDescent="0.6">
      <c r="A2" s="69"/>
      <c r="B2" s="69"/>
      <c r="C2" s="67" t="s">
        <v>134</v>
      </c>
      <c r="D2" s="67"/>
      <c r="E2" s="67"/>
      <c r="F2" s="67"/>
    </row>
    <row r="3" spans="1:14" x14ac:dyDescent="0.6">
      <c r="A3" s="69"/>
      <c r="B3" s="69"/>
      <c r="C3" s="68" t="s">
        <v>132</v>
      </c>
      <c r="D3" s="68"/>
      <c r="E3" s="68"/>
      <c r="F3" s="68"/>
    </row>
    <row r="4" spans="1:14" x14ac:dyDescent="0.6">
      <c r="A4" s="69"/>
      <c r="B4" s="69"/>
      <c r="C4" s="43"/>
      <c r="D4" s="42"/>
      <c r="E4" s="42"/>
      <c r="F4" s="42"/>
    </row>
    <row r="5" spans="1:14" x14ac:dyDescent="0.6">
      <c r="A5" s="49"/>
      <c r="B5" s="49"/>
      <c r="C5" s="43"/>
      <c r="D5" s="42"/>
      <c r="E5" s="42"/>
      <c r="F5" s="42"/>
      <c r="K5" s="59"/>
      <c r="L5" s="59"/>
      <c r="M5" s="59"/>
      <c r="N5" s="59"/>
    </row>
    <row r="6" spans="1:14" ht="46.8" customHeight="1" x14ac:dyDescent="0.6">
      <c r="A6" s="57" t="s">
        <v>120</v>
      </c>
      <c r="B6" s="57"/>
      <c r="C6" s="57"/>
      <c r="D6" s="57"/>
      <c r="E6" s="57"/>
      <c r="F6" s="57"/>
    </row>
    <row r="7" spans="1:14" ht="16.899999999999999" thickBot="1" x14ac:dyDescent="0.65">
      <c r="A7" s="3"/>
      <c r="B7" s="4"/>
      <c r="C7" s="5"/>
      <c r="D7" s="6"/>
      <c r="E7" s="6"/>
      <c r="F7" s="6" t="s">
        <v>104</v>
      </c>
    </row>
    <row r="8" spans="1:14" ht="15.75" customHeight="1" x14ac:dyDescent="0.6">
      <c r="A8" s="70" t="s">
        <v>0</v>
      </c>
      <c r="B8" s="50" t="s">
        <v>107</v>
      </c>
      <c r="C8" s="61" t="s">
        <v>1</v>
      </c>
      <c r="D8" s="53" t="s">
        <v>121</v>
      </c>
      <c r="E8" s="64" t="s">
        <v>118</v>
      </c>
      <c r="F8" s="53" t="s">
        <v>119</v>
      </c>
    </row>
    <row r="9" spans="1:14" x14ac:dyDescent="0.6">
      <c r="A9" s="71"/>
      <c r="B9" s="51"/>
      <c r="C9" s="62"/>
      <c r="D9" s="54"/>
      <c r="E9" s="65"/>
      <c r="F9" s="54"/>
    </row>
    <row r="10" spans="1:14" x14ac:dyDescent="0.6">
      <c r="A10" s="71"/>
      <c r="B10" s="51"/>
      <c r="C10" s="62"/>
      <c r="D10" s="54"/>
      <c r="E10" s="65"/>
      <c r="F10" s="54"/>
    </row>
    <row r="11" spans="1:14" ht="16.899999999999999" thickBot="1" x14ac:dyDescent="0.65">
      <c r="A11" s="72"/>
      <c r="B11" s="52"/>
      <c r="C11" s="63"/>
      <c r="D11" s="55"/>
      <c r="E11" s="66"/>
      <c r="F11" s="55"/>
    </row>
    <row r="12" spans="1:14" x14ac:dyDescent="0.6">
      <c r="A12" s="7">
        <v>1</v>
      </c>
      <c r="B12" s="8" t="s">
        <v>108</v>
      </c>
      <c r="C12" s="9"/>
      <c r="D12" s="10">
        <f>D13+D14+D15+D16+D17+D31+D32+D33+D34+D35+D36+D37+D38+D39+D43+D44+D48+D49+D50+D51+D52+D53+D54+D55+D56+D57+D59</f>
        <v>952962.38000000012</v>
      </c>
      <c r="E12" s="73">
        <f>E13+E14+E15+E16+E17+E31+E32+E33+E34+E35+E36+E37+E38+E39+E43+E44+E48+E49+E50+E51+E52+E53+E54+E55+E56+E57+E59</f>
        <v>952962.38000000012</v>
      </c>
      <c r="F12" s="10">
        <f>F13+F14+F15+F16+F17+F29+F30+F31+F32+F33+F34+F35+F36+F37+F38+F39+F43+F44+F49+F50+F52+F53+F57+F59</f>
        <v>589486.66</v>
      </c>
    </row>
    <row r="13" spans="1:14" x14ac:dyDescent="0.6">
      <c r="A13" s="11">
        <f>A12+1</f>
        <v>2</v>
      </c>
      <c r="B13" s="12" t="s">
        <v>2</v>
      </c>
      <c r="C13" s="13" t="s">
        <v>3</v>
      </c>
      <c r="D13" s="14">
        <v>3532</v>
      </c>
      <c r="E13" s="14">
        <v>3532</v>
      </c>
      <c r="F13" s="14">
        <v>3897.86</v>
      </c>
    </row>
    <row r="14" spans="1:14" ht="22.5" customHeight="1" x14ac:dyDescent="0.6">
      <c r="A14" s="11">
        <f t="shared" ref="A14:A77" si="0">A13+1</f>
        <v>3</v>
      </c>
      <c r="B14" s="15" t="s">
        <v>4</v>
      </c>
      <c r="C14" s="16" t="s">
        <v>5</v>
      </c>
      <c r="D14" s="14">
        <v>205274</v>
      </c>
      <c r="E14" s="14">
        <v>205274</v>
      </c>
      <c r="F14" s="14">
        <v>207481</v>
      </c>
      <c r="H14" s="44"/>
    </row>
    <row r="15" spans="1:14" ht="38.450000000000003" customHeight="1" x14ac:dyDescent="0.6">
      <c r="A15" s="11">
        <f t="shared" si="0"/>
        <v>4</v>
      </c>
      <c r="B15" s="15" t="s">
        <v>55</v>
      </c>
      <c r="C15" s="16" t="s">
        <v>6</v>
      </c>
      <c r="D15" s="14">
        <v>28739</v>
      </c>
      <c r="E15" s="14">
        <v>28739</v>
      </c>
      <c r="F15" s="14">
        <v>29048</v>
      </c>
    </row>
    <row r="16" spans="1:14" ht="33" x14ac:dyDescent="0.6">
      <c r="A16" s="11"/>
      <c r="B16" s="15" t="s">
        <v>123</v>
      </c>
      <c r="C16" s="16" t="s">
        <v>122</v>
      </c>
      <c r="D16" s="14">
        <v>11745</v>
      </c>
      <c r="E16" s="14">
        <v>11745</v>
      </c>
      <c r="F16" s="14">
        <v>11745</v>
      </c>
    </row>
    <row r="17" spans="1:22" x14ac:dyDescent="0.6">
      <c r="A17" s="11">
        <f>A15+1</f>
        <v>5</v>
      </c>
      <c r="B17" s="15" t="s">
        <v>7</v>
      </c>
      <c r="C17" s="16" t="s">
        <v>8</v>
      </c>
      <c r="D17" s="14">
        <f>D18+D29+D30</f>
        <v>122545</v>
      </c>
      <c r="E17" s="14">
        <f>E18+E29+E30</f>
        <v>122545</v>
      </c>
      <c r="F17" s="14">
        <f>F18+F29+F30</f>
        <v>129200</v>
      </c>
      <c r="H17" s="44"/>
    </row>
    <row r="18" spans="1:22" ht="49.5" x14ac:dyDescent="0.6">
      <c r="A18" s="11">
        <f t="shared" si="0"/>
        <v>6</v>
      </c>
      <c r="B18" s="15" t="s">
        <v>9</v>
      </c>
      <c r="C18" s="16" t="s">
        <v>10</v>
      </c>
      <c r="D18" s="14">
        <f>D19+D20+D21+D22+D23+D24+D25+D26+D27+D28</f>
        <v>89846</v>
      </c>
      <c r="E18" s="14">
        <f>E19+E20+E21+E22+E23+E24+E25+E26+E27+E28</f>
        <v>89846</v>
      </c>
      <c r="F18" s="14">
        <f>F19+F20+F21+F22+F23+F24+F25+F26+F27+F28</f>
        <v>90001</v>
      </c>
    </row>
    <row r="19" spans="1:22" x14ac:dyDescent="0.6">
      <c r="A19" s="11">
        <f t="shared" si="0"/>
        <v>7</v>
      </c>
      <c r="B19" s="15" t="s">
        <v>51</v>
      </c>
      <c r="C19" s="16" t="s">
        <v>10</v>
      </c>
      <c r="D19" s="14">
        <v>8273</v>
      </c>
      <c r="E19" s="14">
        <v>8273</v>
      </c>
      <c r="F19" s="14">
        <v>8273</v>
      </c>
      <c r="H19" s="44"/>
    </row>
    <row r="20" spans="1:22" ht="33" x14ac:dyDescent="0.6">
      <c r="A20" s="11">
        <f t="shared" si="0"/>
        <v>8</v>
      </c>
      <c r="B20" s="15" t="s">
        <v>52</v>
      </c>
      <c r="C20" s="16" t="s">
        <v>10</v>
      </c>
      <c r="D20" s="14">
        <v>6679</v>
      </c>
      <c r="E20" s="14">
        <v>6679</v>
      </c>
      <c r="F20" s="14">
        <v>6824</v>
      </c>
      <c r="L20" s="45"/>
      <c r="M20" s="45"/>
      <c r="N20" s="45"/>
      <c r="O20" s="45"/>
      <c r="P20" s="45"/>
      <c r="Q20" s="45"/>
      <c r="R20" s="45"/>
      <c r="S20" s="45"/>
    </row>
    <row r="21" spans="1:22" s="47" customFormat="1" ht="33" x14ac:dyDescent="0.6">
      <c r="A21" s="11">
        <f t="shared" si="0"/>
        <v>9</v>
      </c>
      <c r="B21" s="15" t="s">
        <v>57</v>
      </c>
      <c r="C21" s="17" t="s">
        <v>10</v>
      </c>
      <c r="D21" s="14">
        <v>6617</v>
      </c>
      <c r="E21" s="14">
        <v>6617</v>
      </c>
      <c r="F21" s="14">
        <v>6617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x14ac:dyDescent="0.6">
      <c r="A22" s="11"/>
      <c r="B22" s="15" t="s">
        <v>133</v>
      </c>
      <c r="C22" s="17" t="s">
        <v>10</v>
      </c>
      <c r="D22" s="14">
        <v>480</v>
      </c>
      <c r="E22" s="14">
        <v>480</v>
      </c>
      <c r="F22" s="14">
        <v>490</v>
      </c>
    </row>
    <row r="23" spans="1:22" ht="38.450000000000003" customHeight="1" x14ac:dyDescent="0.6">
      <c r="A23" s="11">
        <f>A21+1</f>
        <v>10</v>
      </c>
      <c r="B23" s="15" t="s">
        <v>49</v>
      </c>
      <c r="C23" s="16" t="s">
        <v>10</v>
      </c>
      <c r="D23" s="14">
        <v>1283</v>
      </c>
      <c r="E23" s="14">
        <v>1283</v>
      </c>
      <c r="F23" s="14">
        <v>1283</v>
      </c>
    </row>
    <row r="24" spans="1:22" ht="33" x14ac:dyDescent="0.6">
      <c r="A24" s="11">
        <f t="shared" si="0"/>
        <v>11</v>
      </c>
      <c r="B24" s="15" t="s">
        <v>59</v>
      </c>
      <c r="C24" s="16" t="s">
        <v>10</v>
      </c>
      <c r="D24" s="14">
        <v>19039</v>
      </c>
      <c r="E24" s="14">
        <v>19039</v>
      </c>
      <c r="F24" s="14">
        <v>19039</v>
      </c>
    </row>
    <row r="25" spans="1:22" ht="34.799999999999997" customHeight="1" x14ac:dyDescent="0.6">
      <c r="A25" s="11">
        <f t="shared" si="0"/>
        <v>12</v>
      </c>
      <c r="B25" s="15" t="s">
        <v>60</v>
      </c>
      <c r="C25" s="16" t="s">
        <v>10</v>
      </c>
      <c r="D25" s="14">
        <v>913</v>
      </c>
      <c r="E25" s="14">
        <v>913</v>
      </c>
      <c r="F25" s="14">
        <v>913</v>
      </c>
    </row>
    <row r="26" spans="1:22" ht="36" customHeight="1" x14ac:dyDescent="0.6">
      <c r="A26" s="11">
        <f t="shared" si="0"/>
        <v>13</v>
      </c>
      <c r="B26" s="15" t="s">
        <v>58</v>
      </c>
      <c r="C26" s="16" t="s">
        <v>10</v>
      </c>
      <c r="D26" s="14">
        <v>507</v>
      </c>
      <c r="E26" s="14">
        <v>507</v>
      </c>
      <c r="F26" s="14">
        <v>507</v>
      </c>
    </row>
    <row r="27" spans="1:22" ht="35.549999999999997" customHeight="1" x14ac:dyDescent="0.6">
      <c r="A27" s="11">
        <f t="shared" si="0"/>
        <v>14</v>
      </c>
      <c r="B27" s="15" t="s">
        <v>62</v>
      </c>
      <c r="C27" s="16" t="s">
        <v>10</v>
      </c>
      <c r="D27" s="14">
        <v>26897</v>
      </c>
      <c r="E27" s="14">
        <v>26897</v>
      </c>
      <c r="F27" s="14">
        <v>26897</v>
      </c>
    </row>
    <row r="28" spans="1:22" ht="52.8" customHeight="1" x14ac:dyDescent="0.6">
      <c r="A28" s="11">
        <f t="shared" si="0"/>
        <v>15</v>
      </c>
      <c r="B28" s="15" t="s">
        <v>63</v>
      </c>
      <c r="C28" s="16" t="s">
        <v>10</v>
      </c>
      <c r="D28" s="14">
        <v>19158</v>
      </c>
      <c r="E28" s="14">
        <v>19158</v>
      </c>
      <c r="F28" s="14">
        <v>19158</v>
      </c>
    </row>
    <row r="29" spans="1:22" ht="33" x14ac:dyDescent="0.6">
      <c r="A29" s="11">
        <f t="shared" si="0"/>
        <v>16</v>
      </c>
      <c r="B29" s="15" t="s">
        <v>11</v>
      </c>
      <c r="C29" s="16" t="s">
        <v>12</v>
      </c>
      <c r="D29" s="14">
        <v>23110</v>
      </c>
      <c r="E29" s="14">
        <v>23110</v>
      </c>
      <c r="F29" s="14">
        <v>23110</v>
      </c>
    </row>
    <row r="30" spans="1:22" x14ac:dyDescent="0.6">
      <c r="A30" s="11">
        <f t="shared" si="0"/>
        <v>17</v>
      </c>
      <c r="B30" s="15" t="s">
        <v>110</v>
      </c>
      <c r="C30" s="16" t="s">
        <v>111</v>
      </c>
      <c r="D30" s="14">
        <v>9589</v>
      </c>
      <c r="E30" s="14">
        <v>9589</v>
      </c>
      <c r="F30" s="14">
        <v>16089</v>
      </c>
    </row>
    <row r="31" spans="1:22" x14ac:dyDescent="0.6">
      <c r="A31" s="11">
        <f t="shared" si="0"/>
        <v>18</v>
      </c>
      <c r="B31" s="12" t="s">
        <v>13</v>
      </c>
      <c r="C31" s="16" t="s">
        <v>14</v>
      </c>
      <c r="D31" s="14">
        <v>4000</v>
      </c>
      <c r="E31" s="14">
        <v>4000</v>
      </c>
      <c r="F31" s="18">
        <v>4203.17</v>
      </c>
    </row>
    <row r="32" spans="1:22" x14ac:dyDescent="0.6">
      <c r="A32" s="11">
        <f t="shared" si="0"/>
        <v>19</v>
      </c>
      <c r="B32" s="12" t="s">
        <v>15</v>
      </c>
      <c r="C32" s="16" t="s">
        <v>16</v>
      </c>
      <c r="D32" s="14">
        <v>10153</v>
      </c>
      <c r="E32" s="14">
        <v>10153</v>
      </c>
      <c r="F32" s="14">
        <v>13526.84</v>
      </c>
    </row>
    <row r="33" spans="1:6" ht="33" x14ac:dyDescent="0.6">
      <c r="A33" s="11">
        <f t="shared" si="0"/>
        <v>20</v>
      </c>
      <c r="B33" s="15" t="s">
        <v>48</v>
      </c>
      <c r="C33" s="16" t="s">
        <v>47</v>
      </c>
      <c r="D33" s="14">
        <v>2540</v>
      </c>
      <c r="E33" s="14">
        <v>2540</v>
      </c>
      <c r="F33" s="14">
        <v>2445.4899999999998</v>
      </c>
    </row>
    <row r="34" spans="1:6" x14ac:dyDescent="0.6">
      <c r="A34" s="11">
        <f t="shared" si="0"/>
        <v>21</v>
      </c>
      <c r="B34" s="12" t="s">
        <v>17</v>
      </c>
      <c r="C34" s="16" t="s">
        <v>18</v>
      </c>
      <c r="D34" s="14">
        <v>550</v>
      </c>
      <c r="E34" s="14">
        <v>550</v>
      </c>
      <c r="F34" s="14">
        <v>281.33</v>
      </c>
    </row>
    <row r="35" spans="1:6" ht="33" x14ac:dyDescent="0.6">
      <c r="A35" s="11">
        <f t="shared" si="0"/>
        <v>22</v>
      </c>
      <c r="B35" s="15" t="s">
        <v>67</v>
      </c>
      <c r="C35" s="16" t="s">
        <v>66</v>
      </c>
      <c r="D35" s="14">
        <v>0</v>
      </c>
      <c r="E35" s="14">
        <v>0</v>
      </c>
      <c r="F35" s="14">
        <v>0.38</v>
      </c>
    </row>
    <row r="36" spans="1:6" x14ac:dyDescent="0.6">
      <c r="A36" s="11">
        <f t="shared" si="0"/>
        <v>23</v>
      </c>
      <c r="B36" s="12" t="s">
        <v>19</v>
      </c>
      <c r="C36" s="16" t="s">
        <v>64</v>
      </c>
      <c r="D36" s="14">
        <v>160</v>
      </c>
      <c r="E36" s="14">
        <v>160</v>
      </c>
      <c r="F36" s="14">
        <v>141.55000000000001</v>
      </c>
    </row>
    <row r="37" spans="1:6" ht="37.799999999999997" customHeight="1" x14ac:dyDescent="0.6">
      <c r="A37" s="11">
        <f t="shared" si="0"/>
        <v>24</v>
      </c>
      <c r="B37" s="19" t="s">
        <v>113</v>
      </c>
      <c r="C37" s="16" t="s">
        <v>112</v>
      </c>
      <c r="D37" s="14">
        <v>71904.75</v>
      </c>
      <c r="E37" s="14">
        <v>71904.75</v>
      </c>
      <c r="F37" s="20">
        <v>8199.32</v>
      </c>
    </row>
    <row r="38" spans="1:6" x14ac:dyDescent="0.6">
      <c r="A38" s="11">
        <f t="shared" si="0"/>
        <v>25</v>
      </c>
      <c r="B38" s="12" t="s">
        <v>130</v>
      </c>
      <c r="C38" s="16" t="s">
        <v>61</v>
      </c>
      <c r="D38" s="14">
        <v>28074.14</v>
      </c>
      <c r="E38" s="14">
        <v>28074.14</v>
      </c>
      <c r="F38" s="20">
        <v>2068.86</v>
      </c>
    </row>
    <row r="39" spans="1:6" x14ac:dyDescent="0.6">
      <c r="A39" s="11">
        <f t="shared" si="0"/>
        <v>26</v>
      </c>
      <c r="B39" s="12" t="s">
        <v>91</v>
      </c>
      <c r="C39" s="16" t="s">
        <v>87</v>
      </c>
      <c r="D39" s="14">
        <f>D40+D41+D42</f>
        <v>58.029999999998836</v>
      </c>
      <c r="E39" s="14">
        <f>E40+E41+E42</f>
        <v>58.029999999998836</v>
      </c>
      <c r="F39" s="14">
        <f>F40+F41+F42</f>
        <v>62.529999999998836</v>
      </c>
    </row>
    <row r="40" spans="1:6" x14ac:dyDescent="0.6">
      <c r="A40" s="11">
        <f t="shared" si="0"/>
        <v>27</v>
      </c>
      <c r="B40" s="12" t="s">
        <v>92</v>
      </c>
      <c r="C40" s="16" t="s">
        <v>88</v>
      </c>
      <c r="D40" s="14">
        <v>58.03</v>
      </c>
      <c r="E40" s="14">
        <v>58.03</v>
      </c>
      <c r="F40" s="20">
        <v>62.53</v>
      </c>
    </row>
    <row r="41" spans="1:6" ht="49.5" x14ac:dyDescent="0.6">
      <c r="A41" s="11">
        <f t="shared" si="0"/>
        <v>28</v>
      </c>
      <c r="B41" s="15" t="s">
        <v>93</v>
      </c>
      <c r="C41" s="16" t="s">
        <v>89</v>
      </c>
      <c r="D41" s="14">
        <v>-32237.31</v>
      </c>
      <c r="E41" s="14">
        <v>-32237.31</v>
      </c>
      <c r="F41" s="20">
        <v>-32237.31</v>
      </c>
    </row>
    <row r="42" spans="1:6" ht="16.8" customHeight="1" x14ac:dyDescent="0.6">
      <c r="A42" s="11">
        <f t="shared" si="0"/>
        <v>29</v>
      </c>
      <c r="B42" s="15" t="s">
        <v>94</v>
      </c>
      <c r="C42" s="16" t="s">
        <v>90</v>
      </c>
      <c r="D42" s="14">
        <v>32237.31</v>
      </c>
      <c r="E42" s="14">
        <v>32237.31</v>
      </c>
      <c r="F42" s="20">
        <v>32237.31</v>
      </c>
    </row>
    <row r="43" spans="1:6" x14ac:dyDescent="0.6">
      <c r="A43" s="11">
        <f t="shared" si="0"/>
        <v>30</v>
      </c>
      <c r="B43" s="12" t="s">
        <v>95</v>
      </c>
      <c r="C43" s="21">
        <v>3902</v>
      </c>
      <c r="D43" s="14">
        <v>0</v>
      </c>
      <c r="E43" s="14">
        <v>0</v>
      </c>
      <c r="F43" s="20">
        <v>13.76</v>
      </c>
    </row>
    <row r="44" spans="1:6" ht="33" x14ac:dyDescent="0.6">
      <c r="A44" s="11">
        <f t="shared" si="0"/>
        <v>31</v>
      </c>
      <c r="B44" s="15" t="s">
        <v>96</v>
      </c>
      <c r="C44" s="21">
        <v>4002</v>
      </c>
      <c r="D44" s="14">
        <f>D45+D46+D47</f>
        <v>0</v>
      </c>
      <c r="E44" s="14">
        <f>E45+E46+E47</f>
        <v>0</v>
      </c>
      <c r="F44" s="14">
        <f>F45+F46</f>
        <v>20000</v>
      </c>
    </row>
    <row r="45" spans="1:6" ht="49.5" x14ac:dyDescent="0.6">
      <c r="A45" s="11">
        <f t="shared" si="0"/>
        <v>32</v>
      </c>
      <c r="B45" s="15" t="s">
        <v>97</v>
      </c>
      <c r="C45" s="21">
        <v>400211</v>
      </c>
      <c r="D45" s="14">
        <v>0</v>
      </c>
      <c r="E45" s="14">
        <v>0</v>
      </c>
      <c r="F45" s="14">
        <v>0</v>
      </c>
    </row>
    <row r="46" spans="1:6" ht="49.5" x14ac:dyDescent="0.6">
      <c r="A46" s="11">
        <f t="shared" si="0"/>
        <v>33</v>
      </c>
      <c r="B46" s="15" t="s">
        <v>98</v>
      </c>
      <c r="C46" s="21">
        <v>400214</v>
      </c>
      <c r="D46" s="14">
        <v>0</v>
      </c>
      <c r="E46" s="14">
        <v>0</v>
      </c>
      <c r="F46" s="14">
        <v>20000</v>
      </c>
    </row>
    <row r="47" spans="1:6" ht="49.5" x14ac:dyDescent="0.6">
      <c r="A47" s="11">
        <f t="shared" si="0"/>
        <v>34</v>
      </c>
      <c r="B47" s="15" t="s">
        <v>99</v>
      </c>
      <c r="C47" s="21">
        <v>400218</v>
      </c>
      <c r="D47" s="14">
        <v>0</v>
      </c>
      <c r="E47" s="14">
        <v>0</v>
      </c>
      <c r="F47" s="14">
        <v>0</v>
      </c>
    </row>
    <row r="48" spans="1:6" ht="82.5" x14ac:dyDescent="0.6">
      <c r="A48" s="11">
        <v>35</v>
      </c>
      <c r="B48" s="15" t="s">
        <v>116</v>
      </c>
      <c r="C48" s="22">
        <v>420218</v>
      </c>
      <c r="D48" s="14">
        <v>432</v>
      </c>
      <c r="E48" s="14">
        <v>432</v>
      </c>
      <c r="F48" s="14">
        <v>0</v>
      </c>
    </row>
    <row r="49" spans="1:6" ht="33" x14ac:dyDescent="0.6">
      <c r="A49" s="11">
        <v>36</v>
      </c>
      <c r="B49" s="15" t="s">
        <v>20</v>
      </c>
      <c r="C49" s="23" t="s">
        <v>21</v>
      </c>
      <c r="D49" s="14">
        <v>1300</v>
      </c>
      <c r="E49" s="14">
        <v>1300</v>
      </c>
      <c r="F49" s="14">
        <v>1087.77</v>
      </c>
    </row>
    <row r="50" spans="1:6" ht="33" x14ac:dyDescent="0.6">
      <c r="A50" s="11">
        <v>37</v>
      </c>
      <c r="B50" s="15" t="s">
        <v>117</v>
      </c>
      <c r="C50" s="22" t="s">
        <v>126</v>
      </c>
      <c r="D50" s="14">
        <v>5285</v>
      </c>
      <c r="E50" s="14">
        <v>5285</v>
      </c>
      <c r="F50" s="14">
        <v>5285</v>
      </c>
    </row>
    <row r="51" spans="1:6" ht="66" x14ac:dyDescent="0.6">
      <c r="A51" s="11"/>
      <c r="B51" s="15" t="s">
        <v>127</v>
      </c>
      <c r="C51" s="22" t="s">
        <v>128</v>
      </c>
      <c r="D51" s="14">
        <v>552</v>
      </c>
      <c r="E51" s="14">
        <v>552</v>
      </c>
      <c r="F51" s="14">
        <v>0</v>
      </c>
    </row>
    <row r="52" spans="1:6" ht="33" x14ac:dyDescent="0.6">
      <c r="A52" s="11">
        <v>38</v>
      </c>
      <c r="B52" s="15" t="s">
        <v>56</v>
      </c>
      <c r="C52" s="16" t="s">
        <v>50</v>
      </c>
      <c r="D52" s="20">
        <v>0</v>
      </c>
      <c r="E52" s="14">
        <v>0</v>
      </c>
      <c r="F52" s="14">
        <v>540.75</v>
      </c>
    </row>
    <row r="53" spans="1:6" ht="33" x14ac:dyDescent="0.6">
      <c r="A53" s="11">
        <f t="shared" si="0"/>
        <v>39</v>
      </c>
      <c r="B53" s="15" t="s">
        <v>68</v>
      </c>
      <c r="C53" s="16" t="s">
        <v>69</v>
      </c>
      <c r="D53" s="14">
        <v>100853.15</v>
      </c>
      <c r="E53" s="14">
        <v>100853.15</v>
      </c>
      <c r="F53" s="20">
        <v>17501.330000000002</v>
      </c>
    </row>
    <row r="54" spans="1:6" ht="49.5" x14ac:dyDescent="0.6">
      <c r="A54" s="11">
        <f t="shared" si="0"/>
        <v>40</v>
      </c>
      <c r="B54" s="15" t="s">
        <v>85</v>
      </c>
      <c r="C54" s="16" t="s">
        <v>86</v>
      </c>
      <c r="D54" s="14">
        <v>186</v>
      </c>
      <c r="E54" s="14">
        <v>186</v>
      </c>
      <c r="F54" s="20">
        <v>0</v>
      </c>
    </row>
    <row r="55" spans="1:6" ht="33" x14ac:dyDescent="0.6">
      <c r="A55" s="11">
        <f t="shared" si="0"/>
        <v>41</v>
      </c>
      <c r="B55" s="15" t="s">
        <v>115</v>
      </c>
      <c r="C55" s="16" t="s">
        <v>114</v>
      </c>
      <c r="D55" s="14">
        <v>500</v>
      </c>
      <c r="E55" s="14">
        <v>500</v>
      </c>
      <c r="F55" s="20">
        <v>0</v>
      </c>
    </row>
    <row r="56" spans="1:6" x14ac:dyDescent="0.6">
      <c r="A56" s="11"/>
      <c r="B56" s="15" t="s">
        <v>124</v>
      </c>
      <c r="C56" s="16" t="s">
        <v>125</v>
      </c>
      <c r="D56" s="14">
        <v>1901</v>
      </c>
      <c r="E56" s="14">
        <v>1901</v>
      </c>
      <c r="F56" s="20">
        <v>0</v>
      </c>
    </row>
    <row r="57" spans="1:6" ht="19.25" customHeight="1" x14ac:dyDescent="0.6">
      <c r="A57" s="11">
        <f>A55+1</f>
        <v>42</v>
      </c>
      <c r="B57" s="12" t="s">
        <v>65</v>
      </c>
      <c r="C57" s="16" t="s">
        <v>129</v>
      </c>
      <c r="D57" s="14">
        <v>50</v>
      </c>
      <c r="E57" s="14">
        <v>50</v>
      </c>
      <c r="F57" s="20">
        <v>10.7</v>
      </c>
    </row>
    <row r="58" spans="1:6" ht="16.5" customHeight="1" x14ac:dyDescent="0.6">
      <c r="A58" s="11">
        <f t="shared" si="0"/>
        <v>43</v>
      </c>
      <c r="B58" s="12" t="s">
        <v>101</v>
      </c>
      <c r="C58" s="16" t="s">
        <v>100</v>
      </c>
      <c r="D58" s="14">
        <v>0</v>
      </c>
      <c r="E58" s="14">
        <v>0</v>
      </c>
      <c r="F58" s="20">
        <v>0</v>
      </c>
    </row>
    <row r="59" spans="1:6" ht="18" customHeight="1" x14ac:dyDescent="0.6">
      <c r="A59" s="11">
        <f t="shared" si="0"/>
        <v>44</v>
      </c>
      <c r="B59" s="15" t="s">
        <v>76</v>
      </c>
      <c r="C59" s="17" t="s">
        <v>77</v>
      </c>
      <c r="D59" s="14">
        <f>D60+D61+D62</f>
        <v>352628.31</v>
      </c>
      <c r="E59" s="14">
        <f>E60+E61+E62</f>
        <v>352628.31</v>
      </c>
      <c r="F59" s="20">
        <f>F60+F61+F62</f>
        <v>93547.01999999999</v>
      </c>
    </row>
    <row r="60" spans="1:6" ht="34.25" customHeight="1" x14ac:dyDescent="0.6">
      <c r="A60" s="11">
        <f t="shared" si="0"/>
        <v>45</v>
      </c>
      <c r="B60" s="15" t="s">
        <v>70</v>
      </c>
      <c r="C60" s="16" t="s">
        <v>71</v>
      </c>
      <c r="D60" s="14">
        <v>325588.99</v>
      </c>
      <c r="E60" s="14">
        <v>325588.99</v>
      </c>
      <c r="F60" s="20">
        <v>72031.199999999997</v>
      </c>
    </row>
    <row r="61" spans="1:6" ht="18.75" customHeight="1" x14ac:dyDescent="0.6">
      <c r="A61" s="11">
        <f t="shared" si="0"/>
        <v>46</v>
      </c>
      <c r="B61" s="12" t="s">
        <v>72</v>
      </c>
      <c r="C61" s="16" t="s">
        <v>73</v>
      </c>
      <c r="D61" s="14">
        <v>2182.31</v>
      </c>
      <c r="E61" s="14">
        <v>2182.31</v>
      </c>
      <c r="F61" s="20">
        <v>1027.18</v>
      </c>
    </row>
    <row r="62" spans="1:6" ht="15.75" customHeight="1" x14ac:dyDescent="0.6">
      <c r="A62" s="11">
        <f t="shared" si="0"/>
        <v>47</v>
      </c>
      <c r="B62" s="12" t="s">
        <v>74</v>
      </c>
      <c r="C62" s="16" t="s">
        <v>75</v>
      </c>
      <c r="D62" s="14">
        <v>24857.01</v>
      </c>
      <c r="E62" s="14">
        <v>24857.01</v>
      </c>
      <c r="F62" s="20">
        <v>20488.64</v>
      </c>
    </row>
    <row r="63" spans="1:6" ht="18.5" customHeight="1" x14ac:dyDescent="0.6">
      <c r="A63" s="11">
        <f t="shared" si="0"/>
        <v>48</v>
      </c>
      <c r="B63" s="24" t="s">
        <v>105</v>
      </c>
      <c r="C63" s="16"/>
      <c r="D63" s="27">
        <f>D13+D14+D15+D31+D32+D33+D34+D35+D36+D38+D43+D44+D37</f>
        <v>354926.89</v>
      </c>
      <c r="E63" s="27">
        <f>E13+E14+E15+E31+E32+E33+E34+E35+E36+E38+E43+E44+E37</f>
        <v>354926.89</v>
      </c>
      <c r="F63" s="27">
        <f>F13+F14+F15+F31+F32+F33+F34+F35+F36+F38+F43+F44+F37</f>
        <v>291307.56</v>
      </c>
    </row>
    <row r="64" spans="1:6" ht="21" customHeight="1" x14ac:dyDescent="0.6">
      <c r="A64" s="11">
        <f t="shared" si="0"/>
        <v>49</v>
      </c>
      <c r="B64" s="24" t="s">
        <v>106</v>
      </c>
      <c r="C64" s="16"/>
      <c r="D64" s="27">
        <f>D13+D14+D15+D17+D31</f>
        <v>364090</v>
      </c>
      <c r="E64" s="27">
        <f t="shared" ref="E64:F64" si="1">E13+E14+E15+E17+E31</f>
        <v>364090</v>
      </c>
      <c r="F64" s="27">
        <f t="shared" si="1"/>
        <v>373830.02999999997</v>
      </c>
    </row>
    <row r="65" spans="1:8" ht="18.5" customHeight="1" x14ac:dyDescent="0.6">
      <c r="A65" s="11">
        <f t="shared" si="0"/>
        <v>50</v>
      </c>
      <c r="B65" s="24" t="s">
        <v>131</v>
      </c>
      <c r="C65" s="25"/>
      <c r="D65" s="27">
        <v>24180.86</v>
      </c>
      <c r="E65" s="27">
        <v>24180.86</v>
      </c>
      <c r="F65" s="26">
        <v>0</v>
      </c>
    </row>
    <row r="66" spans="1:8" ht="18" customHeight="1" x14ac:dyDescent="0.6">
      <c r="A66" s="11">
        <f t="shared" si="0"/>
        <v>51</v>
      </c>
      <c r="B66" s="24" t="s">
        <v>109</v>
      </c>
      <c r="C66" s="25"/>
      <c r="D66" s="27">
        <f>D67+D69+D70+D72+D74+D75+D76+D77+D78+D79+D80+D81+D82+D83</f>
        <v>977143.24000000011</v>
      </c>
      <c r="E66" s="27">
        <f>E67+E69+E70+E72+E74+E75+E76+E77+E78+E79+E80+E81+E82+E83</f>
        <v>977143.24000000011</v>
      </c>
      <c r="F66" s="27">
        <f t="shared" ref="F66" si="2">F67+F69+F70+F72+F74+F75+F76+F77+F78+F79+F80+F81+F82+F83</f>
        <v>591564.04999999993</v>
      </c>
    </row>
    <row r="67" spans="1:8" ht="22.25" customHeight="1" x14ac:dyDescent="0.6">
      <c r="A67" s="11">
        <f t="shared" si="0"/>
        <v>52</v>
      </c>
      <c r="B67" s="12" t="s">
        <v>22</v>
      </c>
      <c r="C67" s="16" t="s">
        <v>23</v>
      </c>
      <c r="D67" s="14">
        <f>D68</f>
        <v>47485.38</v>
      </c>
      <c r="E67" s="14">
        <f>E68</f>
        <v>47485.38</v>
      </c>
      <c r="F67" s="14">
        <f t="shared" ref="F67" si="3">F68</f>
        <v>47485.38</v>
      </c>
    </row>
    <row r="68" spans="1:8" ht="21" customHeight="1" x14ac:dyDescent="0.6">
      <c r="A68" s="11">
        <f t="shared" si="0"/>
        <v>53</v>
      </c>
      <c r="B68" s="12" t="s">
        <v>24</v>
      </c>
      <c r="C68" s="16" t="s">
        <v>23</v>
      </c>
      <c r="D68" s="14">
        <v>47485.38</v>
      </c>
      <c r="E68" s="14">
        <v>47485.38</v>
      </c>
      <c r="F68" s="14">
        <v>47485.38</v>
      </c>
    </row>
    <row r="69" spans="1:8" ht="34.799999999999997" customHeight="1" x14ac:dyDescent="0.6">
      <c r="A69" s="11">
        <f t="shared" si="0"/>
        <v>54</v>
      </c>
      <c r="B69" s="15" t="s">
        <v>25</v>
      </c>
      <c r="C69" s="16" t="s">
        <v>26</v>
      </c>
      <c r="D69" s="14">
        <v>12703.81</v>
      </c>
      <c r="E69" s="14">
        <v>12703.81</v>
      </c>
      <c r="F69" s="14">
        <v>12703.81</v>
      </c>
      <c r="H69" s="44"/>
    </row>
    <row r="70" spans="1:8" x14ac:dyDescent="0.6">
      <c r="A70" s="11">
        <f t="shared" si="0"/>
        <v>55</v>
      </c>
      <c r="B70" s="12" t="s">
        <v>27</v>
      </c>
      <c r="C70" s="16" t="s">
        <v>28</v>
      </c>
      <c r="D70" s="14">
        <f>D71</f>
        <v>412</v>
      </c>
      <c r="E70" s="14">
        <f>E71</f>
        <v>412</v>
      </c>
      <c r="F70" s="14">
        <f>F71</f>
        <v>412</v>
      </c>
    </row>
    <row r="71" spans="1:8" ht="18.600000000000001" customHeight="1" x14ac:dyDescent="0.6">
      <c r="A71" s="11">
        <f t="shared" si="0"/>
        <v>56</v>
      </c>
      <c r="B71" s="12" t="s">
        <v>29</v>
      </c>
      <c r="C71" s="16" t="s">
        <v>28</v>
      </c>
      <c r="D71" s="14">
        <v>412</v>
      </c>
      <c r="E71" s="14">
        <v>412</v>
      </c>
      <c r="F71" s="14">
        <v>412</v>
      </c>
    </row>
    <row r="72" spans="1:8" ht="33" x14ac:dyDescent="0.6">
      <c r="A72" s="11">
        <f t="shared" si="0"/>
        <v>57</v>
      </c>
      <c r="B72" s="15" t="s">
        <v>44</v>
      </c>
      <c r="C72" s="16" t="s">
        <v>30</v>
      </c>
      <c r="D72" s="14">
        <f>D73</f>
        <v>50</v>
      </c>
      <c r="E72" s="14">
        <f>E73</f>
        <v>50</v>
      </c>
      <c r="F72" s="14">
        <f t="shared" ref="F72" si="4">F73</f>
        <v>50</v>
      </c>
    </row>
    <row r="73" spans="1:8" x14ac:dyDescent="0.6">
      <c r="A73" s="11">
        <f t="shared" si="0"/>
        <v>58</v>
      </c>
      <c r="B73" s="15" t="s">
        <v>103</v>
      </c>
      <c r="C73" s="16" t="s">
        <v>30</v>
      </c>
      <c r="D73" s="14">
        <v>50</v>
      </c>
      <c r="E73" s="14">
        <v>50</v>
      </c>
      <c r="F73" s="14">
        <v>50</v>
      </c>
    </row>
    <row r="74" spans="1:8" ht="23.45" customHeight="1" x14ac:dyDescent="0.6">
      <c r="A74" s="11">
        <f t="shared" si="0"/>
        <v>59</v>
      </c>
      <c r="B74" s="12" t="s">
        <v>31</v>
      </c>
      <c r="C74" s="16" t="s">
        <v>32</v>
      </c>
      <c r="D74" s="14">
        <v>71397.210000000006</v>
      </c>
      <c r="E74" s="14">
        <v>71397.210000000006</v>
      </c>
      <c r="F74" s="14">
        <v>38968.089999999997</v>
      </c>
    </row>
    <row r="75" spans="1:8" ht="20.45" customHeight="1" x14ac:dyDescent="0.6">
      <c r="A75" s="11">
        <f t="shared" si="0"/>
        <v>60</v>
      </c>
      <c r="B75" s="12" t="s">
        <v>102</v>
      </c>
      <c r="C75" s="16" t="s">
        <v>33</v>
      </c>
      <c r="D75" s="14">
        <v>71213.7</v>
      </c>
      <c r="E75" s="14">
        <v>71213.7</v>
      </c>
      <c r="F75" s="14">
        <v>36214.339999999997</v>
      </c>
    </row>
    <row r="76" spans="1:8" ht="18.600000000000001" customHeight="1" x14ac:dyDescent="0.6">
      <c r="A76" s="11">
        <f t="shared" si="0"/>
        <v>61</v>
      </c>
      <c r="B76" s="15" t="s">
        <v>34</v>
      </c>
      <c r="C76" s="21" t="s">
        <v>35</v>
      </c>
      <c r="D76" s="14">
        <v>104410.92</v>
      </c>
      <c r="E76" s="14">
        <v>104410.92</v>
      </c>
      <c r="F76" s="14">
        <v>85200</v>
      </c>
    </row>
    <row r="77" spans="1:8" ht="36.6" customHeight="1" x14ac:dyDescent="0.6">
      <c r="A77" s="11">
        <f t="shared" si="0"/>
        <v>62</v>
      </c>
      <c r="B77" s="15" t="s">
        <v>36</v>
      </c>
      <c r="C77" s="16" t="s">
        <v>37</v>
      </c>
      <c r="D77" s="14">
        <v>134973.73000000001</v>
      </c>
      <c r="E77" s="14">
        <v>134973.73000000001</v>
      </c>
      <c r="F77" s="14">
        <v>133072.73000000001</v>
      </c>
    </row>
    <row r="78" spans="1:8" ht="36.6" customHeight="1" x14ac:dyDescent="0.6">
      <c r="A78" s="11">
        <f t="shared" ref="A78:A83" si="5">A77+1</f>
        <v>63</v>
      </c>
      <c r="B78" s="15" t="s">
        <v>38</v>
      </c>
      <c r="C78" s="16" t="s">
        <v>39</v>
      </c>
      <c r="D78" s="14">
        <v>29415.52</v>
      </c>
      <c r="E78" s="14">
        <v>29415.52</v>
      </c>
      <c r="F78" s="14">
        <v>17064.27</v>
      </c>
    </row>
    <row r="79" spans="1:8" ht="22.25" customHeight="1" x14ac:dyDescent="0.6">
      <c r="A79" s="11">
        <f t="shared" si="5"/>
        <v>64</v>
      </c>
      <c r="B79" s="15" t="s">
        <v>45</v>
      </c>
      <c r="C79" s="16" t="s">
        <v>46</v>
      </c>
      <c r="D79" s="14">
        <v>67714.509999999995</v>
      </c>
      <c r="E79" s="14">
        <v>67714.509999999995</v>
      </c>
      <c r="F79" s="14">
        <v>45639.839999999997</v>
      </c>
    </row>
    <row r="80" spans="1:8" ht="39" customHeight="1" x14ac:dyDescent="0.6">
      <c r="A80" s="11">
        <f t="shared" si="5"/>
        <v>65</v>
      </c>
      <c r="B80" s="15" t="s">
        <v>40</v>
      </c>
      <c r="C80" s="16" t="s">
        <v>41</v>
      </c>
      <c r="D80" s="14">
        <v>6268.93</v>
      </c>
      <c r="E80" s="14">
        <v>6268.93</v>
      </c>
      <c r="F80" s="14">
        <v>3744.75</v>
      </c>
    </row>
    <row r="81" spans="1:6" ht="24" customHeight="1" x14ac:dyDescent="0.6">
      <c r="A81" s="11">
        <f t="shared" si="5"/>
        <v>66</v>
      </c>
      <c r="B81" s="15" t="s">
        <v>83</v>
      </c>
      <c r="C81" s="16" t="s">
        <v>84</v>
      </c>
      <c r="D81" s="14">
        <v>186</v>
      </c>
      <c r="E81" s="14">
        <v>186</v>
      </c>
      <c r="F81" s="14">
        <v>0</v>
      </c>
    </row>
    <row r="82" spans="1:6" ht="21.75" customHeight="1" x14ac:dyDescent="0.6">
      <c r="A82" s="11">
        <f t="shared" si="5"/>
        <v>67</v>
      </c>
      <c r="B82" s="12" t="s">
        <v>42</v>
      </c>
      <c r="C82" s="16" t="s">
        <v>43</v>
      </c>
      <c r="D82" s="14">
        <v>427971.94</v>
      </c>
      <c r="E82" s="14">
        <v>427971.94</v>
      </c>
      <c r="F82" s="14">
        <v>170452.08</v>
      </c>
    </row>
    <row r="83" spans="1:6" ht="24" customHeight="1" thickBot="1" x14ac:dyDescent="0.65">
      <c r="A83" s="28">
        <f t="shared" si="5"/>
        <v>68</v>
      </c>
      <c r="B83" s="29" t="s">
        <v>53</v>
      </c>
      <c r="C83" s="30" t="s">
        <v>54</v>
      </c>
      <c r="D83" s="31">
        <v>2939.59</v>
      </c>
      <c r="E83" s="31">
        <v>2939.59</v>
      </c>
      <c r="F83" s="31">
        <v>556.76</v>
      </c>
    </row>
    <row r="84" spans="1:6" x14ac:dyDescent="0.6">
      <c r="A84" s="32"/>
      <c r="B84" s="33"/>
      <c r="C84" s="33"/>
      <c r="D84" s="34"/>
      <c r="E84" s="35"/>
    </row>
    <row r="85" spans="1:6" x14ac:dyDescent="0.6">
      <c r="A85" s="36"/>
      <c r="B85" s="37"/>
      <c r="C85" s="58" t="s">
        <v>79</v>
      </c>
      <c r="D85" s="58"/>
      <c r="E85" s="58"/>
      <c r="F85" s="58"/>
    </row>
    <row r="86" spans="1:6" x14ac:dyDescent="0.6">
      <c r="A86" s="36"/>
      <c r="B86" s="37" t="s">
        <v>78</v>
      </c>
      <c r="C86" s="58" t="s">
        <v>81</v>
      </c>
      <c r="D86" s="58"/>
      <c r="E86" s="58"/>
      <c r="F86" s="58"/>
    </row>
    <row r="87" spans="1:6" x14ac:dyDescent="0.6">
      <c r="A87" s="36"/>
      <c r="B87" s="38" t="s">
        <v>80</v>
      </c>
      <c r="C87" s="58" t="s">
        <v>82</v>
      </c>
      <c r="D87" s="58"/>
      <c r="E87" s="58"/>
      <c r="F87" s="58"/>
    </row>
    <row r="88" spans="1:6" x14ac:dyDescent="0.6">
      <c r="A88" s="39"/>
      <c r="B88" s="39"/>
      <c r="C88" s="39"/>
    </row>
    <row r="89" spans="1:6" x14ac:dyDescent="0.6">
      <c r="A89" s="40"/>
      <c r="B89" s="2"/>
      <c r="C89" s="41"/>
    </row>
    <row r="90" spans="1:6" x14ac:dyDescent="0.6">
      <c r="A90" s="40"/>
      <c r="B90" s="60"/>
      <c r="C90" s="60"/>
    </row>
    <row r="91" spans="1:6" x14ac:dyDescent="0.6">
      <c r="A91" s="40"/>
      <c r="B91" s="2"/>
      <c r="C91" s="41"/>
    </row>
  </sheetData>
  <mergeCells count="18">
    <mergeCell ref="K5:N5"/>
    <mergeCell ref="B90:C90"/>
    <mergeCell ref="C8:C11"/>
    <mergeCell ref="C86:F86"/>
    <mergeCell ref="E8:E11"/>
    <mergeCell ref="C87:F87"/>
    <mergeCell ref="D8:D11"/>
    <mergeCell ref="B8:B11"/>
    <mergeCell ref="F8:F11"/>
    <mergeCell ref="A1:F1"/>
    <mergeCell ref="A6:F6"/>
    <mergeCell ref="C85:F85"/>
    <mergeCell ref="C2:F2"/>
    <mergeCell ref="C3:F3"/>
    <mergeCell ref="A2:B2"/>
    <mergeCell ref="A3:B3"/>
    <mergeCell ref="A4:B4"/>
    <mergeCell ref="A8:A11"/>
  </mergeCells>
  <phoneticPr fontId="0" type="noConversion"/>
  <pageMargins left="0.73622047199999996" right="0.05" top="0.10433070899999999" bottom="0.35" header="0.31496062992126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 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2021-12-21T07:53:27Z</cp:lastPrinted>
  <dcterms:created xsi:type="dcterms:W3CDTF">2011-02-07T14:42:14Z</dcterms:created>
  <dcterms:modified xsi:type="dcterms:W3CDTF">2021-12-22T08:41:00Z</dcterms:modified>
</cp:coreProperties>
</file>