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5_sedinta_ordinara_20_martie_2025\hotarari_32\"/>
    </mc:Choice>
  </mc:AlternateContent>
  <xr:revisionPtr revIDLastSave="0" documentId="13_ncr:1_{3803639C-F221-44A4-8208-B68F05DC551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D61" i="2" l="1"/>
  <c r="D56" i="2"/>
  <c r="D132" i="2"/>
  <c r="D60" i="2"/>
  <c r="D59" i="2"/>
  <c r="D52" i="2"/>
  <c r="D264" i="2"/>
  <c r="D55" i="2" l="1"/>
  <c r="D241" i="2"/>
  <c r="D99" i="2"/>
  <c r="D83" i="2"/>
  <c r="D64" i="2"/>
  <c r="D65" i="2"/>
  <c r="D153" i="2"/>
  <c r="D152" i="2" s="1"/>
  <c r="D233" i="2"/>
  <c r="D245" i="2"/>
  <c r="D249" i="2"/>
  <c r="D66" i="2" l="1"/>
  <c r="D63" i="2"/>
  <c r="D62" i="2"/>
  <c r="D174" i="2"/>
  <c r="D58" i="2"/>
  <c r="D57" i="2"/>
  <c r="D51" i="2"/>
  <c r="D262" i="2"/>
  <c r="D112" i="2" l="1"/>
  <c r="D15" i="2" l="1"/>
  <c r="D14" i="2" s="1"/>
  <c r="D48" i="2" s="1"/>
  <c r="D128" i="2"/>
  <c r="D116" i="2"/>
  <c r="D95" i="2"/>
  <c r="D94" i="2" s="1"/>
  <c r="D53" i="2"/>
  <c r="D91" i="2"/>
  <c r="D255" i="2"/>
  <c r="D254" i="2" s="1"/>
  <c r="D216" i="2"/>
  <c r="D212" i="2"/>
  <c r="D207" i="2"/>
  <c r="D201" i="2"/>
  <c r="D196" i="2"/>
  <c r="D191" i="2"/>
  <c r="D185" i="2"/>
  <c r="D180" i="2"/>
  <c r="D140" i="2" l="1"/>
  <c r="D136" i="2"/>
  <c r="D124" i="2"/>
  <c r="D120" i="2"/>
  <c r="D108" i="2"/>
  <c r="D79" i="2"/>
  <c r="D104" i="2"/>
  <c r="D68" i="2"/>
  <c r="D227" i="2"/>
  <c r="D225" i="2"/>
  <c r="D223" i="2"/>
  <c r="D220" i="2"/>
  <c r="D219" i="2" s="1"/>
  <c r="D168" i="2"/>
  <c r="D75" i="2"/>
  <c r="D222" i="2" l="1"/>
  <c r="D54" i="2"/>
  <c r="D232" i="2" l="1"/>
  <c r="D215" i="2"/>
  <c r="D211" i="2"/>
  <c r="D206" i="2"/>
  <c r="D200" i="2"/>
  <c r="D195" i="2"/>
  <c r="D190" i="2"/>
  <c r="D184" i="2"/>
  <c r="D179" i="2"/>
  <c r="D173" i="2"/>
  <c r="D167" i="2"/>
  <c r="D146" i="2"/>
  <c r="D144" i="2"/>
  <c r="D103" i="2" s="1"/>
  <c r="D90" i="2"/>
  <c r="D86" i="2"/>
  <c r="D74" i="2"/>
  <c r="D73" i="2" s="1"/>
  <c r="D67" i="2"/>
  <c r="D166" i="2" l="1"/>
  <c r="D165" i="2" s="1"/>
  <c r="D50" i="2" s="1"/>
  <c r="D102" i="2"/>
  <c r="A12" i="2"/>
  <c r="A13" i="2" s="1"/>
  <c r="A14" i="2" s="1"/>
  <c r="A15" i="2" s="1"/>
  <c r="A16" i="2" s="1"/>
  <c r="A17" i="2" s="1"/>
  <c r="A18" i="2" s="1"/>
  <c r="A19" i="2" s="1"/>
  <c r="A20" i="2" l="1"/>
  <c r="A21" i="2" s="1"/>
  <c r="A22" i="2" s="1"/>
  <c r="A23" i="2" s="1"/>
  <c r="A24" i="2" l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l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l="1"/>
  <c r="A59" i="2" s="1"/>
  <c r="A60" i="2" l="1"/>
  <c r="A61" i="2" s="1"/>
  <c r="A62" i="2" s="1"/>
  <c r="A63" i="2" l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l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l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l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l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l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</calcChain>
</file>

<file path=xl/sharedStrings.xml><?xml version="1.0" encoding="utf-8"?>
<sst xmlns="http://schemas.openxmlformats.org/spreadsheetml/2006/main" count="510" uniqueCount="275">
  <si>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</si>
  <si>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</si>
  <si>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</si>
  <si>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</si>
  <si>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</si>
  <si>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</si>
  <si>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</si>
  <si>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</si>
  <si>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</si>
  <si>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</si>
  <si>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</si>
  <si>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</si>
  <si>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</si>
  <si>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</si>
  <si>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</si>
  <si>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</si>
  <si>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</si>
  <si>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</si>
  <si>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</si>
  <si>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</si>
  <si>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</si>
  <si>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</si>
  <si>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</si>
  <si>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</si>
  <si>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</si>
  <si>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</si>
  <si>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</si>
  <si>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</si>
  <si>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</si>
  <si>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</si>
  <si>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</si>
  <si>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</si>
  <si>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</si>
  <si>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</si>
  <si>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</si>
  <si>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</si>
  <si>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</si>
  <si>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</si>
  <si>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</si>
  <si>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</si>
  <si>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</si>
  <si>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</si>
  <si>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</si>
  <si>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</si>
  <si>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</si>
  <si>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</si>
  <si>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</si>
  <si>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</si>
  <si>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</si>
  <si>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</si>
  <si>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</si>
  <si>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</si>
  <si>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</si>
  <si>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</si>
  <si>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</si>
  <si>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</si>
  <si>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</si>
  <si>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</si>
  <si>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</si>
  <si>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</si>
  <si>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</si>
  <si>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</si>
  <si>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</si>
  <si>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</si>
  <si>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</si>
  <si>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</si>
  <si>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</si>
  <si>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</si>
  <si>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</si>
  <si>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</si>
  <si>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</si>
  <si>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</si>
  <si>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</si>
  <si>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</si>
  <si>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</si>
  <si>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</si>
  <si>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</si>
  <si>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</si>
  <si>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</si>
  <si>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</si>
  <si>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</si>
  <si>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</si>
  <si>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</si>
  <si>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</si>
  <si>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</si>
  <si>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</si>
  <si>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</si>
  <si>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</si>
  <si>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</si>
  <si>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</si>
  <si>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</si>
  <si>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</si>
  <si>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</si>
  <si>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</si>
  <si>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</si>
  <si>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</si>
  <si>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</si>
  <si>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</si>
  <si>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</si>
  <si>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</si>
  <si>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</si>
  <si>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</si>
  <si>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</si>
  <si>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</si>
  <si>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</si>
  <si>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</si>
  <si>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</si>
  <si>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</si>
  <si>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</si>
  <si>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</si>
  <si>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</si>
  <si>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</si>
  <si>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</si>
  <si>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</si>
  <si>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</si>
  <si>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</si>
  <si>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</si>
  <si>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</si>
  <si>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</si>
  <si>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</si>
  <si>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</si>
  <si>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</si>
  <si>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</si>
  <si>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</si>
  <si>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</si>
  <si>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</si>
  <si>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</si>
  <si>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</si>
  <si>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</si>
  <si>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</si>
  <si>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</si>
  <si>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</si>
  <si>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</si>
  <si>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</si>
  <si>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84 02 58</t>
  </si>
  <si>
    <t>ATOP</t>
  </si>
  <si>
    <t>Cap.87.02 Alte actiuni economice</t>
  </si>
  <si>
    <t>87 02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</si>
  <si>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</si>
  <si>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</si>
  <si>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</si>
  <si>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</si>
  <si>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</si>
  <si>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Școala Profesională SpecialĂ  SAMUS</t>
  </si>
  <si>
    <t>Liceul Tehnologic Special Dej</t>
  </si>
  <si>
    <t xml:space="preserve">Sume defalcate din TVA pt. învăţământ special </t>
  </si>
  <si>
    <t>Fond de rezervă - Fond II D</t>
  </si>
  <si>
    <t>36 02 50</t>
  </si>
  <si>
    <t xml:space="preserve">Alte venituri 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</si>
  <si>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</si>
  <si>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</si>
  <si>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</si>
  <si>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</si>
  <si>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</si>
  <si>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</si>
  <si>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</si>
  <si>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</si>
  <si>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</si>
  <si>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</si>
  <si>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</si>
  <si>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Fond rezervă</t>
  </si>
  <si>
    <t>42 02 51</t>
  </si>
  <si>
    <t>Sume primite de la bugetul de stat pentru finantarea unor programe de interes national destinate sectiunii de dezvoltare a bugetului local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</si>
  <si>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</si>
  <si>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</si>
  <si>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</si>
  <si>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</si>
  <si>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</si>
  <si>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</si>
  <si>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</si>
  <si>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Centrul Scolar Miron Ionescu</t>
  </si>
  <si>
    <t>Cheltuieli curente -Spitale</t>
  </si>
  <si>
    <t>66 02 51F</t>
  </si>
  <si>
    <t>74 02 20</t>
  </si>
  <si>
    <t>CJC-DOBÂNZI</t>
  </si>
  <si>
    <t>42 02 88 01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</si>
  <si>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</si>
  <si>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</si>
  <si>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</si>
  <si>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</si>
  <si>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</si>
  <si>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</si>
  <si>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</si>
  <si>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</si>
  <si>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</si>
  <si>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</si>
  <si>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-Dotare ambulator Spital de Recuperare</t>
  </si>
  <si>
    <t>Construire Spital Pediatric Monobloc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</si>
  <si>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</si>
  <si>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</si>
  <si>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</si>
  <si>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</si>
  <si>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</si>
  <si>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</si>
  <si>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</si>
  <si>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74 02 70</t>
  </si>
  <si>
    <t>55 02 30</t>
  </si>
  <si>
    <t>60.02.70</t>
  </si>
  <si>
    <t>61 02 10</t>
  </si>
  <si>
    <t>61.02</t>
  </si>
  <si>
    <t>Proiecte PNRR</t>
  </si>
  <si>
    <t>87 02 60</t>
  </si>
  <si>
    <t>55D</t>
  </si>
  <si>
    <t xml:space="preserve"> BUGET  2025</t>
  </si>
  <si>
    <t xml:space="preserve">    BUGETUL LOCAL  AL JUDEŢULUI CLUJ PE ANUL 2025 PE CAPITOLE, SUBCAPITOLE ȘI TITLURI </t>
  </si>
  <si>
    <t>Sume defalcate din TVA pentru echilibrarea bugetelor locale- instalatie de tratare prin dezintegrare moleculara pentru valorificarea energetica a deseurilor municipale din judetul Cluj</t>
  </si>
  <si>
    <t>11 02 06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</si>
  <si>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</si>
  <si>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</si>
  <si>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</si>
  <si>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</si>
  <si>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</si>
  <si>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42 02 89 01</t>
  </si>
  <si>
    <t>Sume PNRR aferente componentei imprumuturi- sume aferente TVA</t>
  </si>
  <si>
    <t>42 02 89 03</t>
  </si>
  <si>
    <t>Subventii de la bugetul de stat catre bugetele locale necesare sustinerii derularii proiectelor finantate din FEN postaderare, aferente perioadei de programare 2021-2027</t>
  </si>
  <si>
    <t>42 02 93 03</t>
  </si>
  <si>
    <t>Sume alocate din sumele obtinute in urma scoaterii la licitatie a certificatelor de emisii de gaze cu efect de sera pentru finantarea proiectelor de investitii</t>
  </si>
  <si>
    <t>43 02 44</t>
  </si>
  <si>
    <t>Sume alocate din PNRR aferente asistentei financiare nerambursabile- fonduri europene nerambursabile</t>
  </si>
  <si>
    <t>43 02 49 01</t>
  </si>
  <si>
    <t>Sume alocate din PNRR aferente asistentei financiare nerambursabile- sume aferente TVA</t>
  </si>
  <si>
    <t>43 02 49 03</t>
  </si>
  <si>
    <t>Sume alocate din PNRR aferente componentei imprumuturi- fonduri din imprumut rambursabil</t>
  </si>
  <si>
    <t>43 02 48 01</t>
  </si>
  <si>
    <t>Sume alocate din PNRR aferente componentei imprumuturi- sume aferente TVA</t>
  </si>
  <si>
    <t>43 02 48 03</t>
  </si>
  <si>
    <t>FEDR aferent cadrului financiar 2021-2027- sume primite in contul platilor efectuate in anul curent</t>
  </si>
  <si>
    <t>45 02 48 01</t>
  </si>
  <si>
    <t>Excedent 31.12.2024</t>
  </si>
  <si>
    <t>61 02 70</t>
  </si>
  <si>
    <t>Sume defalcate din TVA-stimulent educațional învățământ special</t>
  </si>
  <si>
    <t>42 02 05</t>
  </si>
  <si>
    <t>Subvenții P.U.G.-uri</t>
  </si>
  <si>
    <t>6 02 61</t>
  </si>
  <si>
    <t>Microbuze electrice pentru elevii din judetul Cluj- finanțare AFM</t>
  </si>
  <si>
    <t>Reabilitarea termica si eficientizarea energetica a Spitalului de Boli Infectioase Cluj Napoca</t>
  </si>
  <si>
    <t>66 02 56</t>
  </si>
  <si>
    <t>Proiect PNRR - Furnizare dotari proiect - Reducerea riscului de infectii nosocomiale la  Spitalul Clinic de Pneumoftiziologie</t>
  </si>
  <si>
    <t>Proiect PNRR - Reducerea riscului de infectii nosocomiale in Spitalul Clinic de Urgenta pentru Copii</t>
  </si>
  <si>
    <t>Reabilitarea energetica pentru corpul A de cladire al Sitalului Clinic de Recuperare Cluj Napoca</t>
  </si>
  <si>
    <t>Cheltuieli de capital- CJC</t>
  </si>
  <si>
    <t>CMID</t>
  </si>
  <si>
    <t>Cap 80 02 Acţiuni Generale Economice</t>
  </si>
  <si>
    <t>80 02</t>
  </si>
  <si>
    <t>Cluj Arena</t>
  </si>
  <si>
    <t>80 02 55</t>
  </si>
  <si>
    <t>Cluj Arena- statii electrice de reincarcare -finantare AFM</t>
  </si>
  <si>
    <t>80 02 70</t>
  </si>
  <si>
    <t>Cheltuieli de capital-TETAROM I</t>
  </si>
  <si>
    <t>S.C.Clujana S.A.- acțiuni</t>
  </si>
  <si>
    <t>80 02 72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</si>
  <si>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</si>
  <si>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</si>
  <si>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</si>
  <si>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</si>
  <si>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</si>
  <si>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VELO Apuseni</t>
  </si>
  <si>
    <t>Proiecte  FEN PNRR</t>
  </si>
  <si>
    <t>Active financiare</t>
  </si>
  <si>
    <t>Restaurarea, consolidarea și conservarea ansamblului Octavian Goga Ciucea</t>
  </si>
  <si>
    <t>67 02 56</t>
  </si>
  <si>
    <t>Îmbunătățirea Infrastructurii de Turism la Muzeul O.Goga Ciucea</t>
  </si>
  <si>
    <t>Revitalizarea Zonei Parcului Etnografic Național Romulus Vuia-Pădurea Hoia Cluj</t>
  </si>
  <si>
    <t>54 02 70</t>
  </si>
  <si>
    <t xml:space="preserve">68 02 57 </t>
  </si>
  <si>
    <t>Cap.55.02 Tranzacții privind datoria publică și împrumuturi</t>
  </si>
  <si>
    <t>55 02</t>
  </si>
  <si>
    <t>Bunuri și servicii</t>
  </si>
  <si>
    <t>55 02 20</t>
  </si>
  <si>
    <t>Contrasemnează:</t>
  </si>
  <si>
    <t>SECRETAR GENERAL AL JUDEȚULUI</t>
  </si>
  <si>
    <t>SIMONA GACI</t>
  </si>
  <si>
    <t>la Hotărârea nr. 42/2025</t>
  </si>
  <si>
    <t>Anexa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</si>
</sst>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</font>
    <font>
      <sz val="10"/>
      <name val="Montserrat Light"/>
    </font>
    <font>
      <b/>
      <sz val="10"/>
      <name val="Montserrat Light"/>
    </font>
    <font>
      <sz val="10"/>
      <color rgb="FFFF0000"/>
      <name val="Montserrat Light"/>
    </font>
    <font>
      <b/>
      <sz val="10"/>
      <color rgb="FFFF0000"/>
      <name val="Montserrat Light"/>
    </font>
    <font>
      <b/>
      <sz val="10"/>
      <color indexed="8"/>
      <name val="Montserrat Light"/>
    </font>
    <font>
      <b/>
      <i/>
      <sz val="10"/>
      <name val="Montserrat Light"/>
    </font>
    <font>
      <b/>
      <sz val="10"/>
      <color theme="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1" applyFont="1"/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4" fontId="2" fillId="3" borderId="1" xfId="0" applyNumberFormat="1" applyFont="1" applyFill="1" applyBorder="1"/>
    <xf numFmtId="0" fontId="2" fillId="0" borderId="0" xfId="1" applyFont="1" applyAlignment="1">
      <alignment wrapText="1"/>
    </xf>
    <xf numFmtId="0" fontId="2" fillId="3" borderId="1" xfId="1" applyFont="1" applyFill="1" applyBorder="1" applyAlignment="1">
      <alignment wrapText="1"/>
    </xf>
    <xf numFmtId="4" fontId="2" fillId="0" borderId="0" xfId="0" applyNumberFormat="1" applyFont="1"/>
    <xf numFmtId="0" fontId="3" fillId="0" borderId="1" xfId="1" applyFont="1" applyBorder="1"/>
    <xf numFmtId="4" fontId="3" fillId="0" borderId="1" xfId="0" applyNumberFormat="1" applyFont="1" applyBorder="1"/>
    <xf numFmtId="4" fontId="4" fillId="0" borderId="0" xfId="0" applyNumberFormat="1" applyFont="1"/>
    <xf numFmtId="4" fontId="3" fillId="3" borderId="1" xfId="0" applyNumberFormat="1" applyFont="1" applyFill="1" applyBorder="1"/>
    <xf numFmtId="4" fontId="3" fillId="0" borderId="0" xfId="0" applyNumberFormat="1" applyFont="1"/>
    <xf numFmtId="4" fontId="5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right"/>
    </xf>
    <xf numFmtId="4" fontId="5" fillId="3" borderId="1" xfId="0" applyNumberFormat="1" applyFont="1" applyFill="1" applyBorder="1"/>
    <xf numFmtId="4" fontId="4" fillId="3" borderId="1" xfId="0" applyNumberFormat="1" applyFont="1" applyFill="1" applyBorder="1"/>
    <xf numFmtId="4" fontId="4" fillId="0" borderId="1" xfId="0" applyNumberFormat="1" applyFont="1" applyBorder="1"/>
    <xf numFmtId="0" fontId="2" fillId="0" borderId="1" xfId="1" applyFont="1" applyBorder="1" applyAlignment="1">
      <alignment horizontal="left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7" fillId="0" borderId="1" xfId="1" applyFont="1" applyBorder="1"/>
    <xf numFmtId="9" fontId="2" fillId="0" borderId="0" xfId="0" applyNumberFormat="1" applyFont="1"/>
    <xf numFmtId="0" fontId="4" fillId="0" borderId="0" xfId="0" applyFont="1"/>
    <xf numFmtId="0" fontId="8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left"/>
    </xf>
    <xf numFmtId="0" fontId="9" fillId="0" borderId="0" xfId="1" applyFont="1"/>
    <xf numFmtId="0" fontId="10" fillId="0" borderId="0" xfId="0" applyFont="1"/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4" fontId="9" fillId="0" borderId="0" xfId="0" applyNumberFormat="1" applyFont="1"/>
    <xf numFmtId="0" fontId="9" fillId="0" borderId="0" xfId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769620</xdr:colOff>
      <xdr:row>0</xdr:row>
      <xdr:rowOff>38100</xdr:rowOff>
    </xdr:from>
    <xdr:to>
      <xdr:col>3</xdr:col>
      <xdr:colOff>666750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D0FBC0F5-6D76-48BF-AE4A-078AEE502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5"/>
  <sheetViews>
    <sheetView tabSelected="1" view="pageLayout" topLeftCell="A27" zoomScaleNormal="100" workbookViewId="0">
      <selection activeCell="K38" sqref="A1:XFD1048576"/>
    </sheetView>
  </sheetViews>
  <sheetFormatPr defaultColWidth="9.109375" defaultRowHeight="16.2" x14ac:dyDescent="0.4"/>
  <cols>
    <col min="1" max="1" width="5.5546875" style="1" customWidth="1"/>
    <col min="2" max="2" width="57.5546875" style="2" customWidth="1"/>
    <col min="3" max="3" width="12" style="2" customWidth="1"/>
    <col min="4" max="4" width="28.33203125" style="2" customWidth="1"/>
    <col min="5" max="5" width="9.88671875" style="2" customWidth="1"/>
    <col min="6" max="6" width="14.5546875" style="2" customWidth="1"/>
    <col min="7" max="7" width="14.6640625" style="2" customWidth="1"/>
    <col min="8" max="8" width="11" style="2" customWidth="1"/>
    <col min="9" max="10" width="9.109375" style="2"/>
    <col min="11" max="11" width="16.21875" style="2" customWidth="1"/>
    <col min="12" max="16384" width="9.109375" style="2"/>
  </cols>
  <sheetData>
    <row r="1" spans="1:4" ht="60.6" customHeight="1" x14ac:dyDescent="0.4">
      <c r="A1" s="50"/>
      <c r="B1" s="50"/>
      <c r="C1" s="50"/>
      <c r="D1" s="50"/>
    </row>
    <row r="2" spans="1:4" ht="16.8" x14ac:dyDescent="0.4">
      <c r="A2" s="58"/>
      <c r="B2" s="58"/>
      <c r="C2" s="57" t="s">
        <v>274</v>
      </c>
      <c r="D2" s="57"/>
    </row>
    <row r="3" spans="1:4" ht="16.8" x14ac:dyDescent="0.4">
      <c r="A3" s="58"/>
      <c r="B3" s="58"/>
      <c r="C3" s="58" t="s">
        <v>273</v>
      </c>
      <c r="D3" s="58"/>
    </row>
    <row r="4" spans="1:4" ht="16.8" x14ac:dyDescent="0.4">
      <c r="A4" s="58"/>
      <c r="B4" s="58"/>
      <c r="C4" s="44"/>
      <c r="D4" s="45"/>
    </row>
    <row r="5" spans="1:4" ht="39" customHeight="1" x14ac:dyDescent="0.4">
      <c r="A5" s="46"/>
      <c r="B5" s="61" t="s">
        <v>204</v>
      </c>
      <c r="C5" s="61"/>
      <c r="D5" s="61"/>
    </row>
    <row r="6" spans="1:4" x14ac:dyDescent="0.4">
      <c r="A6" s="4"/>
      <c r="B6" s="5"/>
      <c r="C6" s="6"/>
      <c r="D6" s="7" t="s">
        <v>106</v>
      </c>
    </row>
    <row r="7" spans="1:4" ht="15.75" customHeight="1" x14ac:dyDescent="0.4">
      <c r="A7" s="51" t="s">
        <v>0</v>
      </c>
      <c r="B7" s="54" t="s">
        <v>1</v>
      </c>
      <c r="C7" s="54" t="s">
        <v>2</v>
      </c>
      <c r="D7" s="51" t="s">
        <v>203</v>
      </c>
    </row>
    <row r="8" spans="1:4" x14ac:dyDescent="0.4">
      <c r="A8" s="52"/>
      <c r="B8" s="55"/>
      <c r="C8" s="55"/>
      <c r="D8" s="52"/>
    </row>
    <row r="9" spans="1:4" ht="7.8" customHeight="1" x14ac:dyDescent="0.4">
      <c r="A9" s="52"/>
      <c r="B9" s="55"/>
      <c r="C9" s="55"/>
      <c r="D9" s="52"/>
    </row>
    <row r="10" spans="1:4" ht="8.4" customHeight="1" x14ac:dyDescent="0.4">
      <c r="A10" s="53"/>
      <c r="B10" s="56"/>
      <c r="C10" s="56"/>
      <c r="D10" s="53"/>
    </row>
    <row r="11" spans="1:4" x14ac:dyDescent="0.4">
      <c r="A11" s="8">
        <v>1</v>
      </c>
      <c r="B11" s="9" t="s">
        <v>3</v>
      </c>
      <c r="C11" s="10" t="s">
        <v>4</v>
      </c>
      <c r="D11" s="11">
        <v>5000</v>
      </c>
    </row>
    <row r="12" spans="1:4" ht="22.5" customHeight="1" x14ac:dyDescent="0.4">
      <c r="A12" s="8">
        <f t="shared" ref="A12:A93" si="0">A11+1</f>
        <v>2</v>
      </c>
      <c r="B12" s="12" t="s">
        <v>5</v>
      </c>
      <c r="C12" s="9" t="s">
        <v>6</v>
      </c>
      <c r="D12" s="13">
        <v>375041</v>
      </c>
    </row>
    <row r="13" spans="1:4" ht="32.4" x14ac:dyDescent="0.4">
      <c r="A13" s="8">
        <f t="shared" si="0"/>
        <v>3</v>
      </c>
      <c r="B13" s="12" t="s">
        <v>138</v>
      </c>
      <c r="C13" s="9" t="s">
        <v>7</v>
      </c>
      <c r="D13" s="13">
        <v>0</v>
      </c>
    </row>
    <row r="14" spans="1:4" x14ac:dyDescent="0.4">
      <c r="A14" s="8">
        <f t="shared" si="0"/>
        <v>4</v>
      </c>
      <c r="B14" s="12" t="s">
        <v>8</v>
      </c>
      <c r="C14" s="9" t="s">
        <v>9</v>
      </c>
      <c r="D14" s="11">
        <f>D15+D23+D24</f>
        <v>139533</v>
      </c>
    </row>
    <row r="15" spans="1:4" ht="32.4" x14ac:dyDescent="0.4">
      <c r="A15" s="8">
        <f t="shared" si="0"/>
        <v>5</v>
      </c>
      <c r="B15" s="12" t="s">
        <v>10</v>
      </c>
      <c r="C15" s="9" t="s">
        <v>11</v>
      </c>
      <c r="D15" s="11">
        <f>D16+D17+D18+D20+D21+D22+D19</f>
        <v>109204</v>
      </c>
    </row>
    <row r="16" spans="1:4" ht="18" customHeight="1" x14ac:dyDescent="0.4">
      <c r="A16" s="8">
        <f t="shared" si="0"/>
        <v>6</v>
      </c>
      <c r="B16" s="12" t="s">
        <v>132</v>
      </c>
      <c r="C16" s="9" t="s">
        <v>11</v>
      </c>
      <c r="D16" s="11">
        <v>17063</v>
      </c>
    </row>
    <row r="17" spans="1:19" ht="32.4" x14ac:dyDescent="0.4">
      <c r="A17" s="8">
        <f t="shared" si="0"/>
        <v>7</v>
      </c>
      <c r="B17" s="12" t="s">
        <v>133</v>
      </c>
      <c r="C17" s="9" t="s">
        <v>11</v>
      </c>
      <c r="D17" s="11">
        <v>9478</v>
      </c>
    </row>
    <row r="18" spans="1:19" s="12" customFormat="1" ht="20.399999999999999" customHeight="1" x14ac:dyDescent="0.4">
      <c r="A18" s="8">
        <f t="shared" si="0"/>
        <v>8</v>
      </c>
      <c r="B18" s="12" t="s">
        <v>145</v>
      </c>
      <c r="C18" s="12" t="s">
        <v>11</v>
      </c>
      <c r="D18" s="11">
        <v>10584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s="14" customFormat="1" ht="32.4" x14ac:dyDescent="0.4">
      <c r="A19" s="8">
        <f t="shared" si="0"/>
        <v>9</v>
      </c>
      <c r="B19" s="12" t="s">
        <v>231</v>
      </c>
      <c r="C19" s="12" t="s">
        <v>11</v>
      </c>
      <c r="D19" s="11">
        <v>12</v>
      </c>
    </row>
    <row r="20" spans="1:19" ht="19.2" customHeight="1" x14ac:dyDescent="0.4">
      <c r="A20" s="8">
        <f t="shared" si="0"/>
        <v>10</v>
      </c>
      <c r="B20" s="12" t="s">
        <v>128</v>
      </c>
      <c r="C20" s="9" t="s">
        <v>11</v>
      </c>
      <c r="D20" s="11">
        <v>2594</v>
      </c>
    </row>
    <row r="21" spans="1:19" ht="30" customHeight="1" x14ac:dyDescent="0.4">
      <c r="A21" s="8">
        <f t="shared" si="0"/>
        <v>11</v>
      </c>
      <c r="B21" s="12" t="s">
        <v>154</v>
      </c>
      <c r="C21" s="9" t="s">
        <v>11</v>
      </c>
      <c r="D21" s="11">
        <v>33112</v>
      </c>
    </row>
    <row r="22" spans="1:19" ht="30" customHeight="1" x14ac:dyDescent="0.4">
      <c r="A22" s="8">
        <f t="shared" si="0"/>
        <v>12</v>
      </c>
      <c r="B22" s="12" t="s">
        <v>155</v>
      </c>
      <c r="C22" s="9" t="s">
        <v>11</v>
      </c>
      <c r="D22" s="11">
        <v>36361</v>
      </c>
    </row>
    <row r="23" spans="1:19" x14ac:dyDescent="0.4">
      <c r="A23" s="8">
        <f t="shared" si="0"/>
        <v>13</v>
      </c>
      <c r="B23" s="12" t="s">
        <v>12</v>
      </c>
      <c r="C23" s="9" t="s">
        <v>13</v>
      </c>
      <c r="D23" s="11">
        <v>25529</v>
      </c>
    </row>
    <row r="24" spans="1:19" ht="67.2" customHeight="1" x14ac:dyDescent="0.4">
      <c r="A24" s="8">
        <f t="shared" si="0"/>
        <v>14</v>
      </c>
      <c r="B24" s="12" t="s">
        <v>205</v>
      </c>
      <c r="C24" s="9" t="s">
        <v>206</v>
      </c>
      <c r="D24" s="11">
        <v>4800</v>
      </c>
    </row>
    <row r="25" spans="1:19" x14ac:dyDescent="0.4">
      <c r="A25" s="8">
        <f t="shared" si="0"/>
        <v>15</v>
      </c>
      <c r="B25" s="9" t="s">
        <v>14</v>
      </c>
      <c r="C25" s="9" t="s">
        <v>15</v>
      </c>
      <c r="D25" s="11">
        <v>4655</v>
      </c>
    </row>
    <row r="26" spans="1:19" x14ac:dyDescent="0.4">
      <c r="A26" s="8">
        <f t="shared" si="0"/>
        <v>16</v>
      </c>
      <c r="B26" s="9" t="s">
        <v>16</v>
      </c>
      <c r="C26" s="9" t="s">
        <v>17</v>
      </c>
      <c r="D26" s="11">
        <v>36500</v>
      </c>
    </row>
    <row r="27" spans="1:19" x14ac:dyDescent="0.4">
      <c r="A27" s="8">
        <f t="shared" si="0"/>
        <v>17</v>
      </c>
      <c r="B27" s="12" t="s">
        <v>126</v>
      </c>
      <c r="C27" s="9" t="s">
        <v>125</v>
      </c>
      <c r="D27" s="11">
        <v>2671</v>
      </c>
    </row>
    <row r="28" spans="1:19" x14ac:dyDescent="0.4">
      <c r="A28" s="8">
        <f t="shared" si="0"/>
        <v>18</v>
      </c>
      <c r="B28" s="9" t="s">
        <v>18</v>
      </c>
      <c r="C28" s="9" t="s">
        <v>19</v>
      </c>
      <c r="D28" s="13">
        <v>150</v>
      </c>
    </row>
    <row r="29" spans="1:19" x14ac:dyDescent="0.4">
      <c r="A29" s="8">
        <f t="shared" si="0"/>
        <v>19</v>
      </c>
      <c r="B29" s="9" t="s">
        <v>20</v>
      </c>
      <c r="C29" s="9" t="s">
        <v>156</v>
      </c>
      <c r="D29" s="11">
        <v>110</v>
      </c>
    </row>
    <row r="30" spans="1:19" x14ac:dyDescent="0.4">
      <c r="A30" s="8">
        <f t="shared" si="0"/>
        <v>20</v>
      </c>
      <c r="B30" s="9" t="s">
        <v>148</v>
      </c>
      <c r="C30" s="9" t="s">
        <v>147</v>
      </c>
      <c r="D30" s="13">
        <v>4000</v>
      </c>
    </row>
    <row r="31" spans="1:19" x14ac:dyDescent="0.4">
      <c r="A31" s="8">
        <f t="shared" si="0"/>
        <v>21</v>
      </c>
      <c r="B31" s="12" t="s">
        <v>21</v>
      </c>
      <c r="C31" s="9" t="s">
        <v>22</v>
      </c>
      <c r="D31" s="11">
        <v>18100</v>
      </c>
    </row>
    <row r="32" spans="1:19" ht="43.8" customHeight="1" x14ac:dyDescent="0.4">
      <c r="A32" s="8">
        <f t="shared" si="0"/>
        <v>22</v>
      </c>
      <c r="B32" s="15" t="s">
        <v>162</v>
      </c>
      <c r="C32" s="9" t="s">
        <v>161</v>
      </c>
      <c r="D32" s="13">
        <v>345</v>
      </c>
    </row>
    <row r="33" spans="1:11" ht="32.4" x14ac:dyDescent="0.4">
      <c r="A33" s="8">
        <f t="shared" si="0"/>
        <v>23</v>
      </c>
      <c r="B33" s="12" t="s">
        <v>177</v>
      </c>
      <c r="C33" s="9" t="s">
        <v>178</v>
      </c>
      <c r="D33" s="13">
        <v>4111.17</v>
      </c>
    </row>
    <row r="34" spans="1:11" x14ac:dyDescent="0.4">
      <c r="A34" s="8">
        <f t="shared" si="0"/>
        <v>24</v>
      </c>
      <c r="B34" s="15" t="s">
        <v>233</v>
      </c>
      <c r="C34" s="9" t="s">
        <v>232</v>
      </c>
      <c r="D34" s="13">
        <v>2400</v>
      </c>
    </row>
    <row r="35" spans="1:11" ht="30" customHeight="1" x14ac:dyDescent="0.4">
      <c r="A35" s="8">
        <f t="shared" si="0"/>
        <v>25</v>
      </c>
      <c r="B35" s="12" t="s">
        <v>158</v>
      </c>
      <c r="C35" s="9" t="s">
        <v>159</v>
      </c>
      <c r="D35" s="13">
        <v>8</v>
      </c>
      <c r="F35" s="16"/>
    </row>
    <row r="36" spans="1:11" ht="36" customHeight="1" x14ac:dyDescent="0.4">
      <c r="A36" s="8">
        <f t="shared" si="0"/>
        <v>26</v>
      </c>
      <c r="B36" s="12" t="s">
        <v>207</v>
      </c>
      <c r="C36" s="9" t="s">
        <v>208</v>
      </c>
      <c r="D36" s="13">
        <v>10719.59</v>
      </c>
      <c r="F36" s="16"/>
    </row>
    <row r="37" spans="1:11" ht="33" customHeight="1" x14ac:dyDescent="0.4">
      <c r="A37" s="8">
        <f t="shared" si="0"/>
        <v>27</v>
      </c>
      <c r="B37" s="12" t="s">
        <v>209</v>
      </c>
      <c r="C37" s="9" t="s">
        <v>175</v>
      </c>
      <c r="D37" s="13">
        <v>41194.71</v>
      </c>
      <c r="F37" s="16"/>
    </row>
    <row r="38" spans="1:11" ht="36" customHeight="1" x14ac:dyDescent="0.4">
      <c r="A38" s="8">
        <f t="shared" ref="A38:A56" si="1">A37+1</f>
        <v>28</v>
      </c>
      <c r="B38" s="12" t="s">
        <v>210</v>
      </c>
      <c r="C38" s="9" t="s">
        <v>176</v>
      </c>
      <c r="D38" s="13">
        <v>7826.71</v>
      </c>
      <c r="F38" s="16"/>
    </row>
    <row r="39" spans="1:11" ht="33.6" customHeight="1" x14ac:dyDescent="0.4">
      <c r="A39" s="8">
        <f t="shared" si="1"/>
        <v>29</v>
      </c>
      <c r="B39" s="12" t="s">
        <v>211</v>
      </c>
      <c r="C39" s="12" t="s">
        <v>212</v>
      </c>
      <c r="D39" s="13">
        <v>8403.36</v>
      </c>
    </row>
    <row r="40" spans="1:11" ht="30.6" customHeight="1" x14ac:dyDescent="0.4">
      <c r="A40" s="8">
        <f t="shared" si="1"/>
        <v>30</v>
      </c>
      <c r="B40" s="12" t="s">
        <v>213</v>
      </c>
      <c r="C40" s="9" t="s">
        <v>214</v>
      </c>
      <c r="D40" s="11">
        <v>1596.64</v>
      </c>
    </row>
    <row r="41" spans="1:11" ht="47.4" customHeight="1" x14ac:dyDescent="0.4">
      <c r="A41" s="8">
        <f t="shared" si="1"/>
        <v>31</v>
      </c>
      <c r="B41" s="12" t="s">
        <v>215</v>
      </c>
      <c r="C41" s="9" t="s">
        <v>216</v>
      </c>
      <c r="D41" s="11">
        <v>6973.7</v>
      </c>
    </row>
    <row r="42" spans="1:11" ht="50.4" customHeight="1" x14ac:dyDescent="0.4">
      <c r="A42" s="8">
        <f t="shared" si="1"/>
        <v>32</v>
      </c>
      <c r="B42" s="12" t="s">
        <v>217</v>
      </c>
      <c r="C42" s="9" t="s">
        <v>218</v>
      </c>
      <c r="D42" s="11">
        <v>22536</v>
      </c>
      <c r="K42" s="16"/>
    </row>
    <row r="43" spans="1:11" ht="31.2" customHeight="1" x14ac:dyDescent="0.4">
      <c r="A43" s="8">
        <f t="shared" si="1"/>
        <v>33</v>
      </c>
      <c r="B43" s="12" t="s">
        <v>219</v>
      </c>
      <c r="C43" s="9" t="s">
        <v>220</v>
      </c>
      <c r="D43" s="11">
        <v>2902</v>
      </c>
      <c r="K43" s="16"/>
    </row>
    <row r="44" spans="1:11" ht="34.200000000000003" customHeight="1" x14ac:dyDescent="0.4">
      <c r="A44" s="8">
        <f t="shared" si="1"/>
        <v>34</v>
      </c>
      <c r="B44" s="12" t="s">
        <v>221</v>
      </c>
      <c r="C44" s="9" t="s">
        <v>222</v>
      </c>
      <c r="D44" s="11">
        <v>551.38</v>
      </c>
      <c r="K44" s="16"/>
    </row>
    <row r="45" spans="1:11" ht="31.2" customHeight="1" x14ac:dyDescent="0.4">
      <c r="A45" s="8">
        <f t="shared" si="1"/>
        <v>35</v>
      </c>
      <c r="B45" s="12" t="s">
        <v>223</v>
      </c>
      <c r="C45" s="9" t="s">
        <v>224</v>
      </c>
      <c r="D45" s="11">
        <v>376</v>
      </c>
      <c r="K45" s="16"/>
    </row>
    <row r="46" spans="1:11" ht="32.4" customHeight="1" x14ac:dyDescent="0.4">
      <c r="A46" s="8">
        <f t="shared" si="1"/>
        <v>36</v>
      </c>
      <c r="B46" s="12" t="s">
        <v>225</v>
      </c>
      <c r="C46" s="9" t="s">
        <v>226</v>
      </c>
      <c r="D46" s="11">
        <v>71.44</v>
      </c>
      <c r="K46" s="16"/>
    </row>
    <row r="47" spans="1:11" ht="30" customHeight="1" x14ac:dyDescent="0.4">
      <c r="A47" s="8">
        <f t="shared" si="1"/>
        <v>37</v>
      </c>
      <c r="B47" s="12" t="s">
        <v>227</v>
      </c>
      <c r="C47" s="9" t="s">
        <v>228</v>
      </c>
      <c r="D47" s="11">
        <v>45595.95</v>
      </c>
      <c r="K47" s="16"/>
    </row>
    <row r="48" spans="1:11" ht="17.25" customHeight="1" x14ac:dyDescent="0.4">
      <c r="A48" s="8">
        <f t="shared" si="1"/>
        <v>38</v>
      </c>
      <c r="B48" s="17" t="s">
        <v>23</v>
      </c>
      <c r="C48" s="9"/>
      <c r="D48" s="18">
        <f>D11+D12+D13+D14+D25+D26+D27+D28+D29+D30+D31+D32+D33+D35+D36+D37+D38+D39+D40+D41+D42+D43+D44+D45+D46+D47+D34</f>
        <v>741371.64999999979</v>
      </c>
      <c r="F48" s="19"/>
    </row>
    <row r="49" spans="1:7" ht="16.5" customHeight="1" x14ac:dyDescent="0.4">
      <c r="A49" s="8">
        <f t="shared" si="1"/>
        <v>39</v>
      </c>
      <c r="B49" s="17" t="s">
        <v>229</v>
      </c>
      <c r="C49" s="17"/>
      <c r="D49" s="20">
        <v>140054.5</v>
      </c>
      <c r="F49" s="16"/>
    </row>
    <row r="50" spans="1:7" x14ac:dyDescent="0.4">
      <c r="A50" s="8">
        <f t="shared" si="1"/>
        <v>40</v>
      </c>
      <c r="B50" s="17" t="s">
        <v>129</v>
      </c>
      <c r="C50" s="9"/>
      <c r="D50" s="18">
        <f>D67+D73+D90+D94+D102+D152+D165+D232+D241+D245+D254+D262+D249+D264</f>
        <v>881426.15000000014</v>
      </c>
      <c r="F50" s="21"/>
    </row>
    <row r="51" spans="1:7" x14ac:dyDescent="0.4">
      <c r="A51" s="8">
        <f t="shared" si="1"/>
        <v>41</v>
      </c>
      <c r="B51" s="17" t="s">
        <v>27</v>
      </c>
      <c r="C51" s="17">
        <v>10</v>
      </c>
      <c r="D51" s="18">
        <f>D69+D76+D169+D175+D181+D186+D192+D197+D202+D208+D213+D217+D234+D96</f>
        <v>246739</v>
      </c>
      <c r="F51" s="16"/>
      <c r="G51" s="16"/>
    </row>
    <row r="52" spans="1:7" x14ac:dyDescent="0.4">
      <c r="A52" s="8">
        <f t="shared" si="1"/>
        <v>42</v>
      </c>
      <c r="B52" s="17" t="s">
        <v>28</v>
      </c>
      <c r="C52" s="17">
        <v>20</v>
      </c>
      <c r="D52" s="22">
        <f>D70+D77+D80+D84+D87+D92+D100+D105+D109+D113+D117+D121+D125+D129+D133+D137+D141+D145+D170+D176+D182+D187+D193+D198+D203+D209+D214+D218+D235+D256+D97+D246+D265</f>
        <v>148503.97999999998</v>
      </c>
      <c r="F52" s="16"/>
      <c r="G52" s="16"/>
    </row>
    <row r="53" spans="1:7" x14ac:dyDescent="0.4">
      <c r="A53" s="8">
        <f t="shared" si="1"/>
        <v>43</v>
      </c>
      <c r="B53" s="17" t="s">
        <v>131</v>
      </c>
      <c r="C53" s="17">
        <v>30</v>
      </c>
      <c r="D53" s="18">
        <f>D266</f>
        <v>30000</v>
      </c>
    </row>
    <row r="54" spans="1:7" x14ac:dyDescent="0.4">
      <c r="A54" s="8">
        <f t="shared" si="1"/>
        <v>44</v>
      </c>
      <c r="B54" s="17" t="s">
        <v>160</v>
      </c>
      <c r="C54" s="17">
        <v>50</v>
      </c>
      <c r="D54" s="22">
        <f>D89</f>
        <v>11000</v>
      </c>
      <c r="G54" s="16"/>
    </row>
    <row r="55" spans="1:7" x14ac:dyDescent="0.4">
      <c r="A55" s="8">
        <f t="shared" si="1"/>
        <v>45</v>
      </c>
      <c r="B55" s="23" t="s">
        <v>105</v>
      </c>
      <c r="C55" s="24" t="s">
        <v>119</v>
      </c>
      <c r="D55" s="18">
        <f>D155</f>
        <v>949</v>
      </c>
    </row>
    <row r="56" spans="1:7" x14ac:dyDescent="0.4">
      <c r="A56" s="8">
        <f t="shared" si="1"/>
        <v>46</v>
      </c>
      <c r="B56" s="23" t="s">
        <v>105</v>
      </c>
      <c r="C56" s="24" t="s">
        <v>120</v>
      </c>
      <c r="D56" s="22">
        <f>D154</f>
        <v>10851</v>
      </c>
      <c r="G56" s="16"/>
    </row>
    <row r="57" spans="1:7" x14ac:dyDescent="0.4">
      <c r="A57" s="8">
        <f t="shared" si="0"/>
        <v>47</v>
      </c>
      <c r="B57" s="17" t="s">
        <v>116</v>
      </c>
      <c r="C57" s="24" t="s">
        <v>118</v>
      </c>
      <c r="D57" s="18">
        <f>D81+D242+D250</f>
        <v>28379.5</v>
      </c>
    </row>
    <row r="58" spans="1:7" x14ac:dyDescent="0.4">
      <c r="A58" s="8">
        <f t="shared" si="0"/>
        <v>48</v>
      </c>
      <c r="B58" s="17" t="s">
        <v>116</v>
      </c>
      <c r="C58" s="24" t="s">
        <v>202</v>
      </c>
      <c r="D58" s="18">
        <f>D244+D248</f>
        <v>1836.17</v>
      </c>
    </row>
    <row r="59" spans="1:7" x14ac:dyDescent="0.4">
      <c r="A59" s="8">
        <f t="shared" si="0"/>
        <v>49</v>
      </c>
      <c r="B59" s="17" t="s">
        <v>58</v>
      </c>
      <c r="C59" s="17">
        <v>57</v>
      </c>
      <c r="D59" s="18">
        <f>D106+D110+D114+D118+D122+D126+D130+D134+D138+D142+D147+D236</f>
        <v>44653</v>
      </c>
    </row>
    <row r="60" spans="1:7" x14ac:dyDescent="0.4">
      <c r="A60" s="8">
        <f t="shared" si="0"/>
        <v>50</v>
      </c>
      <c r="B60" s="17" t="s">
        <v>85</v>
      </c>
      <c r="C60" s="17">
        <v>59</v>
      </c>
      <c r="D60" s="22">
        <f>D71+D171+D177+D188+D204+D237+D221+D224+D226+D228+D82</f>
        <v>16580</v>
      </c>
    </row>
    <row r="61" spans="1:7" x14ac:dyDescent="0.4">
      <c r="A61" s="8">
        <f t="shared" si="0"/>
        <v>51</v>
      </c>
      <c r="B61" s="17" t="s">
        <v>29</v>
      </c>
      <c r="C61" s="17">
        <v>70</v>
      </c>
      <c r="D61" s="22">
        <f>D72+D78+D88+D93+D98+D107+D111+D115+D119+D123+D127+D131+D139+D143+D151+D163+D164+D172+D178+D183+D189+D194+D199+D205+D210+D238+D243+D247+D251+D252+D257+D85+D101+D135</f>
        <v>215912.35000000003</v>
      </c>
      <c r="F61" s="16"/>
    </row>
    <row r="62" spans="1:7" x14ac:dyDescent="0.4">
      <c r="A62" s="8">
        <f t="shared" si="0"/>
        <v>52</v>
      </c>
      <c r="B62" s="17" t="s">
        <v>200</v>
      </c>
      <c r="C62" s="17">
        <v>60</v>
      </c>
      <c r="D62" s="18">
        <f>D148+D150+D160+D161+D239+D240+D263+D157+D159</f>
        <v>69231.62</v>
      </c>
      <c r="F62" s="16"/>
    </row>
    <row r="63" spans="1:7" x14ac:dyDescent="0.4">
      <c r="A63" s="8">
        <f t="shared" si="0"/>
        <v>53</v>
      </c>
      <c r="B63" s="17" t="s">
        <v>258</v>
      </c>
      <c r="C63" s="17">
        <v>61</v>
      </c>
      <c r="D63" s="18">
        <f>D149</f>
        <v>447.44</v>
      </c>
      <c r="F63" s="16"/>
    </row>
    <row r="64" spans="1:7" x14ac:dyDescent="0.4">
      <c r="A64" s="8">
        <f t="shared" si="0"/>
        <v>54</v>
      </c>
      <c r="B64" s="17" t="s">
        <v>127</v>
      </c>
      <c r="C64" s="17">
        <v>58</v>
      </c>
      <c r="D64" s="18">
        <f>D156+D261</f>
        <v>739.69</v>
      </c>
    </row>
    <row r="65" spans="1:6" x14ac:dyDescent="0.4">
      <c r="A65" s="8">
        <f t="shared" si="0"/>
        <v>55</v>
      </c>
      <c r="B65" s="17" t="s">
        <v>127</v>
      </c>
      <c r="C65" s="17">
        <v>56</v>
      </c>
      <c r="D65" s="18">
        <f>D158+D162+D258+D259+D260+D229+D230+D231</f>
        <v>55598.400000000001</v>
      </c>
    </row>
    <row r="66" spans="1:6" x14ac:dyDescent="0.4">
      <c r="A66" s="8">
        <f t="shared" si="0"/>
        <v>56</v>
      </c>
      <c r="B66" s="17" t="s">
        <v>259</v>
      </c>
      <c r="C66" s="17">
        <v>72</v>
      </c>
      <c r="D66" s="18">
        <f>D253</f>
        <v>5</v>
      </c>
    </row>
    <row r="67" spans="1:6" x14ac:dyDescent="0.4">
      <c r="A67" s="8">
        <f t="shared" si="0"/>
        <v>57</v>
      </c>
      <c r="B67" s="17" t="s">
        <v>24</v>
      </c>
      <c r="C67" s="17" t="s">
        <v>25</v>
      </c>
      <c r="D67" s="25">
        <f>D68</f>
        <v>93373.72</v>
      </c>
    </row>
    <row r="68" spans="1:6" x14ac:dyDescent="0.4">
      <c r="A68" s="8">
        <f t="shared" si="0"/>
        <v>58</v>
      </c>
      <c r="B68" s="17" t="s">
        <v>26</v>
      </c>
      <c r="C68" s="17" t="s">
        <v>25</v>
      </c>
      <c r="D68" s="25">
        <f>D69+D70+D71+D72</f>
        <v>93373.72</v>
      </c>
    </row>
    <row r="69" spans="1:6" x14ac:dyDescent="0.4">
      <c r="A69" s="8">
        <f t="shared" si="0"/>
        <v>59</v>
      </c>
      <c r="B69" s="9" t="s">
        <v>27</v>
      </c>
      <c r="C69" s="9" t="s">
        <v>151</v>
      </c>
      <c r="D69" s="13">
        <v>51524</v>
      </c>
    </row>
    <row r="70" spans="1:6" x14ac:dyDescent="0.4">
      <c r="A70" s="8">
        <f t="shared" si="0"/>
        <v>60</v>
      </c>
      <c r="B70" s="9" t="s">
        <v>28</v>
      </c>
      <c r="C70" s="9" t="s">
        <v>150</v>
      </c>
      <c r="D70" s="26">
        <v>18508</v>
      </c>
    </row>
    <row r="71" spans="1:6" ht="15.6" customHeight="1" x14ac:dyDescent="0.4">
      <c r="A71" s="8">
        <f t="shared" si="0"/>
        <v>61</v>
      </c>
      <c r="B71" s="12" t="s">
        <v>139</v>
      </c>
      <c r="C71" s="9" t="s">
        <v>152</v>
      </c>
      <c r="D71" s="13">
        <v>550</v>
      </c>
    </row>
    <row r="72" spans="1:6" x14ac:dyDescent="0.4">
      <c r="A72" s="8">
        <f t="shared" si="0"/>
        <v>62</v>
      </c>
      <c r="B72" s="9" t="s">
        <v>29</v>
      </c>
      <c r="C72" s="9" t="s">
        <v>153</v>
      </c>
      <c r="D72" s="26">
        <v>22791.72</v>
      </c>
    </row>
    <row r="73" spans="1:6" ht="20.25" customHeight="1" x14ac:dyDescent="0.4">
      <c r="A73" s="8">
        <f t="shared" si="0"/>
        <v>63</v>
      </c>
      <c r="B73" s="23" t="s">
        <v>30</v>
      </c>
      <c r="C73" s="17" t="s">
        <v>31</v>
      </c>
      <c r="D73" s="22">
        <f>D74+D79+D83+D86+D89</f>
        <v>26238.59</v>
      </c>
      <c r="F73" s="16"/>
    </row>
    <row r="74" spans="1:6" x14ac:dyDescent="0.4">
      <c r="A74" s="8">
        <f t="shared" si="0"/>
        <v>64</v>
      </c>
      <c r="B74" s="23" t="s">
        <v>32</v>
      </c>
      <c r="C74" s="17" t="s">
        <v>33</v>
      </c>
      <c r="D74" s="18">
        <f>D75</f>
        <v>8124.14</v>
      </c>
    </row>
    <row r="75" spans="1:6" ht="15.75" customHeight="1" x14ac:dyDescent="0.4">
      <c r="A75" s="8">
        <f t="shared" si="0"/>
        <v>65</v>
      </c>
      <c r="B75" s="12" t="s">
        <v>34</v>
      </c>
      <c r="C75" s="9" t="s">
        <v>35</v>
      </c>
      <c r="D75" s="11">
        <f>D76+D77+D78</f>
        <v>8124.14</v>
      </c>
    </row>
    <row r="76" spans="1:6" x14ac:dyDescent="0.4">
      <c r="A76" s="8">
        <f t="shared" si="0"/>
        <v>66</v>
      </c>
      <c r="B76" s="9" t="s">
        <v>36</v>
      </c>
      <c r="C76" s="9" t="s">
        <v>37</v>
      </c>
      <c r="D76" s="11">
        <v>5779</v>
      </c>
    </row>
    <row r="77" spans="1:6" x14ac:dyDescent="0.4">
      <c r="A77" s="8">
        <f t="shared" si="0"/>
        <v>67</v>
      </c>
      <c r="B77" s="9" t="s">
        <v>28</v>
      </c>
      <c r="C77" s="9" t="s">
        <v>38</v>
      </c>
      <c r="D77" s="11">
        <v>987</v>
      </c>
    </row>
    <row r="78" spans="1:6" x14ac:dyDescent="0.4">
      <c r="A78" s="8">
        <f t="shared" si="0"/>
        <v>68</v>
      </c>
      <c r="B78" s="9" t="s">
        <v>29</v>
      </c>
      <c r="C78" s="9" t="s">
        <v>42</v>
      </c>
      <c r="D78" s="11">
        <v>1358.14</v>
      </c>
    </row>
    <row r="79" spans="1:6" x14ac:dyDescent="0.4">
      <c r="A79" s="8">
        <f t="shared" si="0"/>
        <v>69</v>
      </c>
      <c r="B79" s="17" t="s">
        <v>43</v>
      </c>
      <c r="C79" s="17" t="s">
        <v>33</v>
      </c>
      <c r="D79" s="18">
        <f>D80+D81+D82</f>
        <v>6902</v>
      </c>
    </row>
    <row r="80" spans="1:6" ht="13.2" customHeight="1" x14ac:dyDescent="0.4">
      <c r="A80" s="8">
        <f t="shared" si="0"/>
        <v>70</v>
      </c>
      <c r="B80" s="9" t="s">
        <v>28</v>
      </c>
      <c r="C80" s="9" t="s">
        <v>41</v>
      </c>
      <c r="D80" s="13">
        <v>1000</v>
      </c>
    </row>
    <row r="81" spans="1:4" x14ac:dyDescent="0.4">
      <c r="A81" s="8">
        <f t="shared" si="0"/>
        <v>71</v>
      </c>
      <c r="B81" s="9" t="s">
        <v>113</v>
      </c>
      <c r="C81" s="9" t="s">
        <v>117</v>
      </c>
      <c r="D81" s="13">
        <v>32</v>
      </c>
    </row>
    <row r="82" spans="1:4" x14ac:dyDescent="0.4">
      <c r="A82" s="8">
        <f t="shared" si="0"/>
        <v>72</v>
      </c>
      <c r="B82" s="9" t="s">
        <v>179</v>
      </c>
      <c r="C82" s="9" t="s">
        <v>180</v>
      </c>
      <c r="D82" s="13">
        <v>5870</v>
      </c>
    </row>
    <row r="83" spans="1:4" x14ac:dyDescent="0.4">
      <c r="A83" s="8">
        <f t="shared" si="0"/>
        <v>73</v>
      </c>
      <c r="B83" s="17" t="s">
        <v>122</v>
      </c>
      <c r="C83" s="17" t="s">
        <v>31</v>
      </c>
      <c r="D83" s="20">
        <f>D84+D85</f>
        <v>152.44999999999999</v>
      </c>
    </row>
    <row r="84" spans="1:4" x14ac:dyDescent="0.4">
      <c r="A84" s="8">
        <f t="shared" si="0"/>
        <v>74</v>
      </c>
      <c r="B84" s="9" t="s">
        <v>40</v>
      </c>
      <c r="C84" s="9" t="s">
        <v>41</v>
      </c>
      <c r="D84" s="13">
        <v>38</v>
      </c>
    </row>
    <row r="85" spans="1:4" x14ac:dyDescent="0.4">
      <c r="A85" s="8">
        <f t="shared" si="0"/>
        <v>75</v>
      </c>
      <c r="B85" s="9" t="s">
        <v>29</v>
      </c>
      <c r="C85" s="9" t="s">
        <v>264</v>
      </c>
      <c r="D85" s="13">
        <v>114.45</v>
      </c>
    </row>
    <row r="86" spans="1:4" x14ac:dyDescent="0.4">
      <c r="A86" s="8">
        <f t="shared" si="0"/>
        <v>76</v>
      </c>
      <c r="B86" s="17" t="s">
        <v>135</v>
      </c>
      <c r="C86" s="17" t="s">
        <v>31</v>
      </c>
      <c r="D86" s="20">
        <f>D87+D88</f>
        <v>60</v>
      </c>
    </row>
    <row r="87" spans="1:4" x14ac:dyDescent="0.4">
      <c r="A87" s="8">
        <f t="shared" si="0"/>
        <v>77</v>
      </c>
      <c r="B87" s="9" t="s">
        <v>40</v>
      </c>
      <c r="C87" s="9" t="s">
        <v>41</v>
      </c>
      <c r="D87" s="13">
        <v>60</v>
      </c>
    </row>
    <row r="88" spans="1:4" x14ac:dyDescent="0.4">
      <c r="A88" s="8">
        <f t="shared" si="0"/>
        <v>78</v>
      </c>
      <c r="B88" s="9" t="s">
        <v>29</v>
      </c>
      <c r="C88" s="9" t="s">
        <v>42</v>
      </c>
      <c r="D88" s="13">
        <v>0</v>
      </c>
    </row>
    <row r="89" spans="1:4" x14ac:dyDescent="0.4">
      <c r="A89" s="8">
        <f t="shared" si="0"/>
        <v>79</v>
      </c>
      <c r="B89" s="17" t="s">
        <v>160</v>
      </c>
      <c r="C89" s="17" t="s">
        <v>31</v>
      </c>
      <c r="D89" s="25">
        <v>11000</v>
      </c>
    </row>
    <row r="90" spans="1:4" x14ac:dyDescent="0.4">
      <c r="A90" s="8">
        <f t="shared" si="0"/>
        <v>80</v>
      </c>
      <c r="B90" s="17" t="s">
        <v>44</v>
      </c>
      <c r="C90" s="17" t="s">
        <v>45</v>
      </c>
      <c r="D90" s="20">
        <f>D91</f>
        <v>859.78</v>
      </c>
    </row>
    <row r="91" spans="1:4" x14ac:dyDescent="0.4">
      <c r="A91" s="8">
        <f t="shared" si="0"/>
        <v>81</v>
      </c>
      <c r="B91" s="17" t="s">
        <v>46</v>
      </c>
      <c r="C91" s="17" t="s">
        <v>45</v>
      </c>
      <c r="D91" s="20">
        <f>D92+D93</f>
        <v>859.78</v>
      </c>
    </row>
    <row r="92" spans="1:4" x14ac:dyDescent="0.4">
      <c r="A92" s="8">
        <f t="shared" si="0"/>
        <v>82</v>
      </c>
      <c r="B92" s="9" t="s">
        <v>28</v>
      </c>
      <c r="C92" s="9" t="s">
        <v>47</v>
      </c>
      <c r="D92" s="13">
        <v>714.68</v>
      </c>
    </row>
    <row r="93" spans="1:4" x14ac:dyDescent="0.4">
      <c r="A93" s="8">
        <f t="shared" si="0"/>
        <v>83</v>
      </c>
      <c r="B93" s="9" t="s">
        <v>29</v>
      </c>
      <c r="C93" s="9" t="s">
        <v>197</v>
      </c>
      <c r="D93" s="13">
        <v>145.1</v>
      </c>
    </row>
    <row r="94" spans="1:4" ht="20.399999999999999" customHeight="1" x14ac:dyDescent="0.4">
      <c r="A94" s="8">
        <f t="shared" ref="A94:A106" si="2">A93+1</f>
        <v>84</v>
      </c>
      <c r="B94" s="23" t="s">
        <v>100</v>
      </c>
      <c r="C94" s="17" t="s">
        <v>48</v>
      </c>
      <c r="D94" s="25">
        <f>D99+D95</f>
        <v>5705.8</v>
      </c>
    </row>
    <row r="95" spans="1:4" x14ac:dyDescent="0.4">
      <c r="A95" s="8">
        <f t="shared" si="2"/>
        <v>85</v>
      </c>
      <c r="B95" s="17" t="s">
        <v>39</v>
      </c>
      <c r="C95" s="17" t="s">
        <v>199</v>
      </c>
      <c r="D95" s="22">
        <f>D96+D97+D98</f>
        <v>5362</v>
      </c>
    </row>
    <row r="96" spans="1:4" x14ac:dyDescent="0.4">
      <c r="A96" s="8">
        <f t="shared" si="2"/>
        <v>86</v>
      </c>
      <c r="B96" s="9" t="s">
        <v>36</v>
      </c>
      <c r="C96" s="9" t="s">
        <v>198</v>
      </c>
      <c r="D96" s="11">
        <v>3139</v>
      </c>
    </row>
    <row r="97" spans="1:9" x14ac:dyDescent="0.4">
      <c r="A97" s="8">
        <f t="shared" si="2"/>
        <v>87</v>
      </c>
      <c r="B97" s="9" t="s">
        <v>40</v>
      </c>
      <c r="C97" s="9" t="s">
        <v>50</v>
      </c>
      <c r="D97" s="27">
        <v>1941</v>
      </c>
    </row>
    <row r="98" spans="1:9" x14ac:dyDescent="0.4">
      <c r="A98" s="8">
        <f t="shared" si="2"/>
        <v>88</v>
      </c>
      <c r="B98" s="9" t="s">
        <v>29</v>
      </c>
      <c r="C98" s="9" t="s">
        <v>230</v>
      </c>
      <c r="D98" s="11">
        <v>282</v>
      </c>
    </row>
    <row r="99" spans="1:9" x14ac:dyDescent="0.4">
      <c r="A99" s="8">
        <f t="shared" si="2"/>
        <v>89</v>
      </c>
      <c r="B99" s="23" t="s">
        <v>49</v>
      </c>
      <c r="C99" s="17" t="s">
        <v>48</v>
      </c>
      <c r="D99" s="20">
        <f>D100+D101</f>
        <v>343.8</v>
      </c>
    </row>
    <row r="100" spans="1:9" x14ac:dyDescent="0.4">
      <c r="A100" s="8">
        <f t="shared" si="2"/>
        <v>90</v>
      </c>
      <c r="B100" s="9" t="s">
        <v>28</v>
      </c>
      <c r="C100" s="9" t="s">
        <v>50</v>
      </c>
      <c r="D100" s="13">
        <v>46.3</v>
      </c>
      <c r="F100" s="16"/>
      <c r="G100" s="16"/>
      <c r="H100" s="16"/>
      <c r="I100" s="16"/>
    </row>
    <row r="101" spans="1:9" x14ac:dyDescent="0.4">
      <c r="A101" s="8">
        <f t="shared" si="2"/>
        <v>91</v>
      </c>
      <c r="B101" s="9" t="s">
        <v>29</v>
      </c>
      <c r="C101" s="9" t="s">
        <v>230</v>
      </c>
      <c r="D101" s="13">
        <v>297.5</v>
      </c>
      <c r="F101" s="16"/>
      <c r="G101" s="16"/>
      <c r="H101" s="16"/>
      <c r="I101" s="16"/>
    </row>
    <row r="102" spans="1:9" x14ac:dyDescent="0.4">
      <c r="A102" s="8">
        <f t="shared" si="2"/>
        <v>92</v>
      </c>
      <c r="B102" s="17" t="s">
        <v>51</v>
      </c>
      <c r="C102" s="17" t="s">
        <v>52</v>
      </c>
      <c r="D102" s="20">
        <f>D103+D146+D148+D150+D149+D151</f>
        <v>99890.569999999992</v>
      </c>
    </row>
    <row r="103" spans="1:9" x14ac:dyDescent="0.4">
      <c r="A103" s="8">
        <f t="shared" si="2"/>
        <v>93</v>
      </c>
      <c r="B103" s="17" t="s">
        <v>114</v>
      </c>
      <c r="C103" s="17" t="s">
        <v>52</v>
      </c>
      <c r="D103" s="20">
        <f>D104+D108+D112+D116+D120+D124+D128+D132+D136+D140+D144</f>
        <v>24483.4</v>
      </c>
    </row>
    <row r="104" spans="1:9" ht="12.6" customHeight="1" x14ac:dyDescent="0.4">
      <c r="A104" s="8">
        <f t="shared" si="2"/>
        <v>94</v>
      </c>
      <c r="B104" s="23" t="s">
        <v>108</v>
      </c>
      <c r="C104" s="17" t="s">
        <v>53</v>
      </c>
      <c r="D104" s="20">
        <f>D105+D106+D107</f>
        <v>3214</v>
      </c>
      <c r="F104" s="16"/>
    </row>
    <row r="105" spans="1:9" x14ac:dyDescent="0.4">
      <c r="A105" s="8">
        <f t="shared" si="2"/>
        <v>95</v>
      </c>
      <c r="B105" s="9" t="s">
        <v>28</v>
      </c>
      <c r="C105" s="9" t="s">
        <v>54</v>
      </c>
      <c r="D105" s="13">
        <v>1699</v>
      </c>
      <c r="F105" s="16"/>
      <c r="G105" s="16"/>
      <c r="H105" s="16"/>
    </row>
    <row r="106" spans="1:9" x14ac:dyDescent="0.4">
      <c r="A106" s="8">
        <f t="shared" si="2"/>
        <v>96</v>
      </c>
      <c r="B106" s="9" t="s">
        <v>130</v>
      </c>
      <c r="C106" s="28" t="s">
        <v>59</v>
      </c>
      <c r="D106" s="13">
        <v>1200</v>
      </c>
      <c r="H106" s="16"/>
    </row>
    <row r="107" spans="1:9" x14ac:dyDescent="0.4">
      <c r="A107" s="8">
        <f t="shared" ref="A107:A169" si="3">A106+1</f>
        <v>97</v>
      </c>
      <c r="B107" s="9" t="s">
        <v>29</v>
      </c>
      <c r="C107" s="9" t="s">
        <v>103</v>
      </c>
      <c r="D107" s="13">
        <v>315</v>
      </c>
      <c r="F107" s="16"/>
      <c r="G107" s="16"/>
      <c r="H107" s="16"/>
    </row>
    <row r="108" spans="1:9" ht="32.4" x14ac:dyDescent="0.4">
      <c r="A108" s="8">
        <f t="shared" si="3"/>
        <v>98</v>
      </c>
      <c r="B108" s="23" t="s">
        <v>107</v>
      </c>
      <c r="C108" s="17" t="s">
        <v>52</v>
      </c>
      <c r="D108" s="20">
        <f>D109+D110+D111</f>
        <v>1826.49</v>
      </c>
      <c r="H108" s="16"/>
    </row>
    <row r="109" spans="1:9" x14ac:dyDescent="0.4">
      <c r="A109" s="8">
        <f t="shared" si="3"/>
        <v>99</v>
      </c>
      <c r="B109" s="9" t="s">
        <v>55</v>
      </c>
      <c r="C109" s="9" t="s">
        <v>54</v>
      </c>
      <c r="D109" s="13">
        <v>700</v>
      </c>
    </row>
    <row r="110" spans="1:9" x14ac:dyDescent="0.4">
      <c r="A110" s="8">
        <f t="shared" si="3"/>
        <v>100</v>
      </c>
      <c r="B110" s="9" t="s">
        <v>130</v>
      </c>
      <c r="C110" s="28" t="s">
        <v>59</v>
      </c>
      <c r="D110" s="13">
        <v>826.49</v>
      </c>
      <c r="H110" s="16"/>
    </row>
    <row r="111" spans="1:9" x14ac:dyDescent="0.4">
      <c r="A111" s="8">
        <f t="shared" si="3"/>
        <v>101</v>
      </c>
      <c r="B111" s="9" t="s">
        <v>29</v>
      </c>
      <c r="C111" s="9" t="s">
        <v>103</v>
      </c>
      <c r="D111" s="13">
        <v>300</v>
      </c>
      <c r="H111" s="16"/>
    </row>
    <row r="112" spans="1:9" x14ac:dyDescent="0.4">
      <c r="A112" s="8">
        <f t="shared" si="3"/>
        <v>102</v>
      </c>
      <c r="B112" s="23" t="s">
        <v>109</v>
      </c>
      <c r="C112" s="17" t="s">
        <v>52</v>
      </c>
      <c r="D112" s="20">
        <f>D113+D114+D115</f>
        <v>3217.52</v>
      </c>
    </row>
    <row r="113" spans="1:4" x14ac:dyDescent="0.4">
      <c r="A113" s="8">
        <f t="shared" si="3"/>
        <v>103</v>
      </c>
      <c r="B113" s="9" t="s">
        <v>28</v>
      </c>
      <c r="C113" s="9" t="s">
        <v>54</v>
      </c>
      <c r="D113" s="13">
        <v>1780</v>
      </c>
    </row>
    <row r="114" spans="1:4" x14ac:dyDescent="0.4">
      <c r="A114" s="8">
        <f t="shared" si="3"/>
        <v>104</v>
      </c>
      <c r="B114" s="9" t="s">
        <v>130</v>
      </c>
      <c r="C114" s="28" t="s">
        <v>59</v>
      </c>
      <c r="D114" s="13">
        <v>1377.12</v>
      </c>
    </row>
    <row r="115" spans="1:4" x14ac:dyDescent="0.4">
      <c r="A115" s="8">
        <f t="shared" si="3"/>
        <v>105</v>
      </c>
      <c r="B115" s="9" t="s">
        <v>29</v>
      </c>
      <c r="C115" s="9" t="s">
        <v>103</v>
      </c>
      <c r="D115" s="13">
        <v>60.4</v>
      </c>
    </row>
    <row r="116" spans="1:4" x14ac:dyDescent="0.4">
      <c r="A116" s="8">
        <f t="shared" si="3"/>
        <v>106</v>
      </c>
      <c r="B116" s="23" t="s">
        <v>143</v>
      </c>
      <c r="C116" s="17" t="s">
        <v>52</v>
      </c>
      <c r="D116" s="20">
        <f>D117+D118+D119</f>
        <v>4150</v>
      </c>
    </row>
    <row r="117" spans="1:4" x14ac:dyDescent="0.4">
      <c r="A117" s="8">
        <f t="shared" si="3"/>
        <v>107</v>
      </c>
      <c r="B117" s="9" t="s">
        <v>28</v>
      </c>
      <c r="C117" s="9" t="s">
        <v>54</v>
      </c>
      <c r="D117" s="13">
        <v>2500</v>
      </c>
    </row>
    <row r="118" spans="1:4" x14ac:dyDescent="0.4">
      <c r="A118" s="8">
        <f t="shared" si="3"/>
        <v>108</v>
      </c>
      <c r="B118" s="9" t="s">
        <v>130</v>
      </c>
      <c r="C118" s="28" t="s">
        <v>59</v>
      </c>
      <c r="D118" s="13">
        <v>1100</v>
      </c>
    </row>
    <row r="119" spans="1:4" x14ac:dyDescent="0.4">
      <c r="A119" s="8">
        <f t="shared" si="3"/>
        <v>109</v>
      </c>
      <c r="B119" s="9" t="s">
        <v>29</v>
      </c>
      <c r="C119" s="9" t="s">
        <v>103</v>
      </c>
      <c r="D119" s="13">
        <v>550</v>
      </c>
    </row>
    <row r="120" spans="1:4" ht="18" customHeight="1" x14ac:dyDescent="0.4">
      <c r="A120" s="8">
        <f t="shared" si="3"/>
        <v>110</v>
      </c>
      <c r="B120" s="23" t="s">
        <v>56</v>
      </c>
      <c r="C120" s="17" t="s">
        <v>52</v>
      </c>
      <c r="D120" s="20">
        <f>D121+D122+D123</f>
        <v>2593</v>
      </c>
    </row>
    <row r="121" spans="1:4" x14ac:dyDescent="0.4">
      <c r="A121" s="8">
        <f t="shared" si="3"/>
        <v>111</v>
      </c>
      <c r="B121" s="9" t="s">
        <v>28</v>
      </c>
      <c r="C121" s="9" t="s">
        <v>54</v>
      </c>
      <c r="D121" s="13">
        <v>740</v>
      </c>
    </row>
    <row r="122" spans="1:4" x14ac:dyDescent="0.4">
      <c r="A122" s="8">
        <f t="shared" si="3"/>
        <v>112</v>
      </c>
      <c r="B122" s="9" t="s">
        <v>130</v>
      </c>
      <c r="C122" s="28" t="s">
        <v>59</v>
      </c>
      <c r="D122" s="13">
        <v>1600</v>
      </c>
    </row>
    <row r="123" spans="1:4" x14ac:dyDescent="0.4">
      <c r="A123" s="8">
        <f t="shared" si="3"/>
        <v>113</v>
      </c>
      <c r="B123" s="9" t="s">
        <v>29</v>
      </c>
      <c r="C123" s="9" t="s">
        <v>103</v>
      </c>
      <c r="D123" s="13">
        <v>253</v>
      </c>
    </row>
    <row r="124" spans="1:4" x14ac:dyDescent="0.4">
      <c r="A124" s="8">
        <f t="shared" si="3"/>
        <v>114</v>
      </c>
      <c r="B124" s="23" t="s">
        <v>110</v>
      </c>
      <c r="C124" s="17" t="s">
        <v>52</v>
      </c>
      <c r="D124" s="18">
        <f>D125+D126+D127</f>
        <v>1268</v>
      </c>
    </row>
    <row r="125" spans="1:4" x14ac:dyDescent="0.4">
      <c r="A125" s="8">
        <f t="shared" si="3"/>
        <v>115</v>
      </c>
      <c r="B125" s="9" t="s">
        <v>28</v>
      </c>
      <c r="C125" s="9" t="s">
        <v>54</v>
      </c>
      <c r="D125" s="11">
        <v>548</v>
      </c>
    </row>
    <row r="126" spans="1:4" x14ac:dyDescent="0.4">
      <c r="A126" s="8">
        <f t="shared" si="3"/>
        <v>116</v>
      </c>
      <c r="B126" s="9" t="s">
        <v>130</v>
      </c>
      <c r="C126" s="28" t="s">
        <v>59</v>
      </c>
      <c r="D126" s="11">
        <v>375</v>
      </c>
    </row>
    <row r="127" spans="1:4" x14ac:dyDescent="0.4">
      <c r="A127" s="8">
        <f t="shared" si="3"/>
        <v>117</v>
      </c>
      <c r="B127" s="9" t="s">
        <v>29</v>
      </c>
      <c r="C127" s="9" t="s">
        <v>103</v>
      </c>
      <c r="D127" s="11">
        <v>345</v>
      </c>
    </row>
    <row r="128" spans="1:4" x14ac:dyDescent="0.4">
      <c r="A128" s="8">
        <f t="shared" si="3"/>
        <v>118</v>
      </c>
      <c r="B128" s="29" t="s">
        <v>144</v>
      </c>
      <c r="C128" s="17" t="s">
        <v>52</v>
      </c>
      <c r="D128" s="18">
        <f>D129+D130+D131</f>
        <v>2488</v>
      </c>
    </row>
    <row r="129" spans="1:4" x14ac:dyDescent="0.4">
      <c r="A129" s="8">
        <f t="shared" si="3"/>
        <v>119</v>
      </c>
      <c r="B129" s="9" t="s">
        <v>28</v>
      </c>
      <c r="C129" s="9" t="s">
        <v>54</v>
      </c>
      <c r="D129" s="11">
        <v>1243</v>
      </c>
    </row>
    <row r="130" spans="1:4" x14ac:dyDescent="0.4">
      <c r="A130" s="8">
        <f t="shared" si="3"/>
        <v>120</v>
      </c>
      <c r="B130" s="9" t="s">
        <v>130</v>
      </c>
      <c r="C130" s="28" t="s">
        <v>59</v>
      </c>
      <c r="D130" s="11">
        <v>1170</v>
      </c>
    </row>
    <row r="131" spans="1:4" x14ac:dyDescent="0.4">
      <c r="A131" s="8">
        <f t="shared" si="3"/>
        <v>121</v>
      </c>
      <c r="B131" s="9" t="s">
        <v>29</v>
      </c>
      <c r="C131" s="9" t="s">
        <v>103</v>
      </c>
      <c r="D131" s="11">
        <v>75</v>
      </c>
    </row>
    <row r="132" spans="1:4" x14ac:dyDescent="0.4">
      <c r="A132" s="8">
        <f t="shared" si="3"/>
        <v>122</v>
      </c>
      <c r="B132" s="30" t="s">
        <v>170</v>
      </c>
      <c r="C132" s="17" t="s">
        <v>52</v>
      </c>
      <c r="D132" s="18">
        <f>D133+D134+D135</f>
        <v>2200</v>
      </c>
    </row>
    <row r="133" spans="1:4" x14ac:dyDescent="0.4">
      <c r="A133" s="8">
        <f t="shared" si="3"/>
        <v>123</v>
      </c>
      <c r="B133" s="9" t="s">
        <v>28</v>
      </c>
      <c r="C133" s="9" t="s">
        <v>54</v>
      </c>
      <c r="D133" s="11">
        <v>900</v>
      </c>
    </row>
    <row r="134" spans="1:4" x14ac:dyDescent="0.4">
      <c r="A134" s="8">
        <f t="shared" si="3"/>
        <v>124</v>
      </c>
      <c r="B134" s="9" t="s">
        <v>130</v>
      </c>
      <c r="C134" s="28" t="s">
        <v>59</v>
      </c>
      <c r="D134" s="11">
        <v>1000</v>
      </c>
    </row>
    <row r="135" spans="1:4" x14ac:dyDescent="0.4">
      <c r="A135" s="8">
        <f t="shared" si="3"/>
        <v>125</v>
      </c>
      <c r="B135" s="9" t="s">
        <v>29</v>
      </c>
      <c r="C135" s="9" t="s">
        <v>103</v>
      </c>
      <c r="D135" s="11">
        <v>300</v>
      </c>
    </row>
    <row r="136" spans="1:4" x14ac:dyDescent="0.4">
      <c r="A136" s="8">
        <f t="shared" si="3"/>
        <v>126</v>
      </c>
      <c r="B136" s="29" t="s">
        <v>112</v>
      </c>
      <c r="C136" s="17" t="s">
        <v>52</v>
      </c>
      <c r="D136" s="18">
        <f>D137+D138+D139</f>
        <v>667.39</v>
      </c>
    </row>
    <row r="137" spans="1:4" x14ac:dyDescent="0.4">
      <c r="A137" s="8">
        <f t="shared" si="3"/>
        <v>127</v>
      </c>
      <c r="B137" s="9" t="s">
        <v>28</v>
      </c>
      <c r="C137" s="9" t="s">
        <v>54</v>
      </c>
      <c r="D137" s="11">
        <v>253</v>
      </c>
    </row>
    <row r="138" spans="1:4" x14ac:dyDescent="0.4">
      <c r="A138" s="8">
        <f t="shared" si="3"/>
        <v>128</v>
      </c>
      <c r="B138" s="9" t="s">
        <v>130</v>
      </c>
      <c r="C138" s="28" t="s">
        <v>59</v>
      </c>
      <c r="D138" s="11">
        <v>359.39</v>
      </c>
    </row>
    <row r="139" spans="1:4" x14ac:dyDescent="0.4">
      <c r="A139" s="8">
        <f t="shared" si="3"/>
        <v>129</v>
      </c>
      <c r="B139" s="9" t="s">
        <v>29</v>
      </c>
      <c r="C139" s="9" t="s">
        <v>103</v>
      </c>
      <c r="D139" s="11">
        <v>55</v>
      </c>
    </row>
    <row r="140" spans="1:4" x14ac:dyDescent="0.4">
      <c r="A140" s="8">
        <f t="shared" si="3"/>
        <v>130</v>
      </c>
      <c r="B140" s="29" t="s">
        <v>111</v>
      </c>
      <c r="C140" s="17" t="s">
        <v>52</v>
      </c>
      <c r="D140" s="18">
        <f>D141+D142+D143</f>
        <v>2490</v>
      </c>
    </row>
    <row r="141" spans="1:4" x14ac:dyDescent="0.4">
      <c r="A141" s="8">
        <f t="shared" si="3"/>
        <v>131</v>
      </c>
      <c r="B141" s="9" t="s">
        <v>28</v>
      </c>
      <c r="C141" s="9" t="s">
        <v>54</v>
      </c>
      <c r="D141" s="11">
        <v>926</v>
      </c>
    </row>
    <row r="142" spans="1:4" x14ac:dyDescent="0.4">
      <c r="A142" s="8">
        <f t="shared" si="3"/>
        <v>132</v>
      </c>
      <c r="B142" s="9" t="s">
        <v>130</v>
      </c>
      <c r="C142" s="28" t="s">
        <v>59</v>
      </c>
      <c r="D142" s="11">
        <v>482</v>
      </c>
    </row>
    <row r="143" spans="1:4" x14ac:dyDescent="0.4">
      <c r="A143" s="8">
        <f t="shared" si="3"/>
        <v>133</v>
      </c>
      <c r="B143" s="9" t="s">
        <v>29</v>
      </c>
      <c r="C143" s="9" t="s">
        <v>103</v>
      </c>
      <c r="D143" s="11">
        <v>1082</v>
      </c>
    </row>
    <row r="144" spans="1:4" ht="18" customHeight="1" x14ac:dyDescent="0.4">
      <c r="A144" s="8">
        <f t="shared" si="3"/>
        <v>134</v>
      </c>
      <c r="B144" s="23" t="s">
        <v>57</v>
      </c>
      <c r="C144" s="17" t="s">
        <v>52</v>
      </c>
      <c r="D144" s="18">
        <f>D145</f>
        <v>369</v>
      </c>
    </row>
    <row r="145" spans="1:4" x14ac:dyDescent="0.4">
      <c r="A145" s="8">
        <f t="shared" si="3"/>
        <v>135</v>
      </c>
      <c r="B145" s="9" t="s">
        <v>28</v>
      </c>
      <c r="C145" s="9" t="s">
        <v>54</v>
      </c>
      <c r="D145" s="11">
        <v>369</v>
      </c>
    </row>
    <row r="146" spans="1:4" x14ac:dyDescent="0.4">
      <c r="A146" s="8">
        <f t="shared" si="3"/>
        <v>136</v>
      </c>
      <c r="B146" s="17" t="s">
        <v>132</v>
      </c>
      <c r="C146" s="17" t="s">
        <v>52</v>
      </c>
      <c r="D146" s="18">
        <f>D147</f>
        <v>17063</v>
      </c>
    </row>
    <row r="147" spans="1:4" x14ac:dyDescent="0.4">
      <c r="A147" s="8">
        <f t="shared" si="3"/>
        <v>137</v>
      </c>
      <c r="B147" s="9" t="s">
        <v>58</v>
      </c>
      <c r="C147" s="9" t="s">
        <v>59</v>
      </c>
      <c r="D147" s="11">
        <v>17063</v>
      </c>
    </row>
    <row r="148" spans="1:4" ht="49.2" customHeight="1" x14ac:dyDescent="0.4">
      <c r="A148" s="8">
        <f t="shared" si="3"/>
        <v>138</v>
      </c>
      <c r="B148" s="23" t="s">
        <v>181</v>
      </c>
      <c r="C148" s="17" t="s">
        <v>183</v>
      </c>
      <c r="D148" s="18">
        <v>3530.56</v>
      </c>
    </row>
    <row r="149" spans="1:4" ht="50.4" customHeight="1" x14ac:dyDescent="0.4">
      <c r="A149" s="8">
        <f t="shared" si="3"/>
        <v>139</v>
      </c>
      <c r="B149" s="23" t="s">
        <v>181</v>
      </c>
      <c r="C149" s="17" t="s">
        <v>234</v>
      </c>
      <c r="D149" s="18">
        <v>447.44</v>
      </c>
    </row>
    <row r="150" spans="1:4" ht="33" customHeight="1" x14ac:dyDescent="0.4">
      <c r="A150" s="8">
        <f t="shared" si="3"/>
        <v>140</v>
      </c>
      <c r="B150" s="23" t="s">
        <v>182</v>
      </c>
      <c r="C150" s="17" t="s">
        <v>183</v>
      </c>
      <c r="D150" s="18">
        <v>34395</v>
      </c>
    </row>
    <row r="151" spans="1:4" ht="34.200000000000003" customHeight="1" x14ac:dyDescent="0.4">
      <c r="A151" s="8">
        <f t="shared" si="3"/>
        <v>141</v>
      </c>
      <c r="B151" s="23" t="s">
        <v>235</v>
      </c>
      <c r="C151" s="17" t="s">
        <v>103</v>
      </c>
      <c r="D151" s="18">
        <v>19971.169999999998</v>
      </c>
    </row>
    <row r="152" spans="1:4" x14ac:dyDescent="0.4">
      <c r="A152" s="8">
        <f t="shared" si="3"/>
        <v>142</v>
      </c>
      <c r="B152" s="17" t="s">
        <v>60</v>
      </c>
      <c r="C152" s="17" t="s">
        <v>61</v>
      </c>
      <c r="D152" s="22">
        <f>D153+D156+D157+D158+D159+D160+D161+D162+D163+D164</f>
        <v>102237.47</v>
      </c>
    </row>
    <row r="153" spans="1:4" x14ac:dyDescent="0.4">
      <c r="A153" s="8">
        <f t="shared" si="3"/>
        <v>143</v>
      </c>
      <c r="B153" s="17" t="s">
        <v>62</v>
      </c>
      <c r="C153" s="17" t="s">
        <v>61</v>
      </c>
      <c r="D153" s="18">
        <f>D154+D155</f>
        <v>11800</v>
      </c>
    </row>
    <row r="154" spans="1:4" x14ac:dyDescent="0.4">
      <c r="A154" s="8">
        <f t="shared" si="3"/>
        <v>144</v>
      </c>
      <c r="B154" s="9" t="s">
        <v>104</v>
      </c>
      <c r="C154" s="9" t="s">
        <v>115</v>
      </c>
      <c r="D154" s="27">
        <v>10851</v>
      </c>
    </row>
    <row r="155" spans="1:4" x14ac:dyDescent="0.4">
      <c r="A155" s="8">
        <f t="shared" si="3"/>
        <v>145</v>
      </c>
      <c r="B155" s="9" t="s">
        <v>171</v>
      </c>
      <c r="C155" s="9" t="s">
        <v>172</v>
      </c>
      <c r="D155" s="11">
        <v>949</v>
      </c>
    </row>
    <row r="156" spans="1:4" ht="50.4" customHeight="1" x14ac:dyDescent="0.4">
      <c r="A156" s="8">
        <f t="shared" si="3"/>
        <v>146</v>
      </c>
      <c r="B156" s="23" t="s">
        <v>157</v>
      </c>
      <c r="C156" s="17" t="s">
        <v>149</v>
      </c>
      <c r="D156" s="20">
        <v>160</v>
      </c>
    </row>
    <row r="157" spans="1:4" ht="32.4" x14ac:dyDescent="0.4">
      <c r="A157" s="8">
        <f t="shared" si="3"/>
        <v>147</v>
      </c>
      <c r="B157" s="23" t="s">
        <v>184</v>
      </c>
      <c r="C157" s="17" t="s">
        <v>185</v>
      </c>
      <c r="D157" s="18">
        <v>3889.5</v>
      </c>
    </row>
    <row r="158" spans="1:4" ht="36" customHeight="1" x14ac:dyDescent="0.4">
      <c r="A158" s="8">
        <f t="shared" si="3"/>
        <v>148</v>
      </c>
      <c r="B158" s="23" t="s">
        <v>236</v>
      </c>
      <c r="C158" s="17" t="s">
        <v>237</v>
      </c>
      <c r="D158" s="18">
        <v>20100</v>
      </c>
    </row>
    <row r="159" spans="1:4" ht="30" customHeight="1" x14ac:dyDescent="0.4">
      <c r="A159" s="8">
        <f t="shared" si="3"/>
        <v>149</v>
      </c>
      <c r="B159" s="23" t="s">
        <v>238</v>
      </c>
      <c r="C159" s="17" t="s">
        <v>185</v>
      </c>
      <c r="D159" s="18">
        <v>4948.8</v>
      </c>
    </row>
    <row r="160" spans="1:4" ht="34.200000000000003" customHeight="1" x14ac:dyDescent="0.4">
      <c r="A160" s="8">
        <f t="shared" si="3"/>
        <v>150</v>
      </c>
      <c r="B160" s="23" t="s">
        <v>239</v>
      </c>
      <c r="C160" s="17" t="s">
        <v>185</v>
      </c>
      <c r="D160" s="18">
        <v>1989.89</v>
      </c>
    </row>
    <row r="161" spans="1:5" ht="22.8" customHeight="1" x14ac:dyDescent="0.4">
      <c r="A161" s="8">
        <f t="shared" si="3"/>
        <v>151</v>
      </c>
      <c r="B161" s="23" t="s">
        <v>186</v>
      </c>
      <c r="C161" s="17" t="s">
        <v>185</v>
      </c>
      <c r="D161" s="18">
        <v>8797.35</v>
      </c>
    </row>
    <row r="162" spans="1:5" ht="32.4" x14ac:dyDescent="0.4">
      <c r="A162" s="8">
        <f t="shared" si="3"/>
        <v>152</v>
      </c>
      <c r="B162" s="23" t="s">
        <v>240</v>
      </c>
      <c r="C162" s="17" t="s">
        <v>237</v>
      </c>
      <c r="D162" s="18">
        <v>15778.64</v>
      </c>
    </row>
    <row r="163" spans="1:5" x14ac:dyDescent="0.4">
      <c r="A163" s="8">
        <f t="shared" si="3"/>
        <v>153</v>
      </c>
      <c r="B163" s="23" t="s">
        <v>241</v>
      </c>
      <c r="C163" s="17" t="s">
        <v>188</v>
      </c>
      <c r="D163" s="22">
        <v>16197.02</v>
      </c>
    </row>
    <row r="164" spans="1:5" x14ac:dyDescent="0.4">
      <c r="A164" s="8">
        <f t="shared" si="3"/>
        <v>154</v>
      </c>
      <c r="B164" s="23" t="s">
        <v>187</v>
      </c>
      <c r="C164" s="17" t="s">
        <v>188</v>
      </c>
      <c r="D164" s="18">
        <v>18576.27</v>
      </c>
    </row>
    <row r="165" spans="1:5" x14ac:dyDescent="0.4">
      <c r="A165" s="8">
        <f t="shared" si="3"/>
        <v>155</v>
      </c>
      <c r="B165" s="23" t="s">
        <v>63</v>
      </c>
      <c r="C165" s="31" t="s">
        <v>64</v>
      </c>
      <c r="D165" s="22">
        <f>D166+D219+D222+D229+D230+D231</f>
        <v>70367.39</v>
      </c>
    </row>
    <row r="166" spans="1:5" x14ac:dyDescent="0.4">
      <c r="A166" s="8">
        <f t="shared" si="3"/>
        <v>156</v>
      </c>
      <c r="B166" s="32" t="s">
        <v>65</v>
      </c>
      <c r="C166" s="31" t="s">
        <v>64</v>
      </c>
      <c r="D166" s="18">
        <f>D167+D173+D179+D184+D190+D195+D200+D206+D211+D215</f>
        <v>59697.39</v>
      </c>
    </row>
    <row r="167" spans="1:5" x14ac:dyDescent="0.4">
      <c r="A167" s="8">
        <f t="shared" si="3"/>
        <v>157</v>
      </c>
      <c r="B167" s="17" t="s">
        <v>66</v>
      </c>
      <c r="C167" s="31" t="s">
        <v>64</v>
      </c>
      <c r="D167" s="18">
        <f>D168</f>
        <v>20518</v>
      </c>
    </row>
    <row r="168" spans="1:5" x14ac:dyDescent="0.4">
      <c r="A168" s="8">
        <f t="shared" si="3"/>
        <v>158</v>
      </c>
      <c r="B168" s="12" t="s">
        <v>67</v>
      </c>
      <c r="C168" s="9" t="s">
        <v>68</v>
      </c>
      <c r="D168" s="11">
        <f>D169+D170+D171+D172</f>
        <v>20518</v>
      </c>
    </row>
    <row r="169" spans="1:5" x14ac:dyDescent="0.4">
      <c r="A169" s="8">
        <f t="shared" si="3"/>
        <v>159</v>
      </c>
      <c r="B169" s="9" t="s">
        <v>36</v>
      </c>
      <c r="C169" s="9" t="s">
        <v>69</v>
      </c>
      <c r="D169" s="11">
        <v>18893</v>
      </c>
      <c r="E169" s="33"/>
    </row>
    <row r="170" spans="1:5" x14ac:dyDescent="0.4">
      <c r="A170" s="8">
        <f t="shared" ref="A170:A180" si="4">A169+1</f>
        <v>160</v>
      </c>
      <c r="B170" s="9" t="s">
        <v>28</v>
      </c>
      <c r="C170" s="9" t="s">
        <v>70</v>
      </c>
      <c r="D170" s="11">
        <v>1400</v>
      </c>
    </row>
    <row r="171" spans="1:5" x14ac:dyDescent="0.4">
      <c r="A171" s="8">
        <f t="shared" si="4"/>
        <v>161</v>
      </c>
      <c r="B171" s="12" t="s">
        <v>139</v>
      </c>
      <c r="C171" s="28" t="s">
        <v>86</v>
      </c>
      <c r="D171" s="11">
        <v>225</v>
      </c>
    </row>
    <row r="172" spans="1:5" x14ac:dyDescent="0.4">
      <c r="A172" s="8">
        <f t="shared" si="4"/>
        <v>162</v>
      </c>
      <c r="B172" s="9" t="s">
        <v>29</v>
      </c>
      <c r="C172" s="9" t="s">
        <v>83</v>
      </c>
      <c r="D172" s="11">
        <v>0</v>
      </c>
    </row>
    <row r="173" spans="1:5" x14ac:dyDescent="0.4">
      <c r="A173" s="8">
        <f t="shared" si="4"/>
        <v>163</v>
      </c>
      <c r="B173" s="17" t="s">
        <v>71</v>
      </c>
      <c r="C173" s="17" t="s">
        <v>64</v>
      </c>
      <c r="D173" s="18">
        <f>D174</f>
        <v>4809</v>
      </c>
    </row>
    <row r="174" spans="1:5" x14ac:dyDescent="0.4">
      <c r="A174" s="8">
        <f t="shared" si="4"/>
        <v>164</v>
      </c>
      <c r="B174" s="12" t="s">
        <v>67</v>
      </c>
      <c r="C174" s="9" t="s">
        <v>68</v>
      </c>
      <c r="D174" s="11">
        <f>D175+D176+D177+D178</f>
        <v>4809</v>
      </c>
    </row>
    <row r="175" spans="1:5" x14ac:dyDescent="0.4">
      <c r="A175" s="8">
        <f t="shared" si="4"/>
        <v>165</v>
      </c>
      <c r="B175" s="9" t="s">
        <v>36</v>
      </c>
      <c r="C175" s="9" t="s">
        <v>72</v>
      </c>
      <c r="D175" s="11">
        <v>3772</v>
      </c>
    </row>
    <row r="176" spans="1:5" x14ac:dyDescent="0.4">
      <c r="A176" s="8">
        <f t="shared" si="4"/>
        <v>166</v>
      </c>
      <c r="B176" s="9" t="s">
        <v>28</v>
      </c>
      <c r="C176" s="9" t="s">
        <v>70</v>
      </c>
      <c r="D176" s="11">
        <v>934</v>
      </c>
    </row>
    <row r="177" spans="1:5" x14ac:dyDescent="0.4">
      <c r="A177" s="8">
        <f t="shared" si="4"/>
        <v>167</v>
      </c>
      <c r="B177" s="12" t="s">
        <v>139</v>
      </c>
      <c r="C177" s="28" t="s">
        <v>86</v>
      </c>
      <c r="D177" s="11">
        <v>65</v>
      </c>
    </row>
    <row r="178" spans="1:5" x14ac:dyDescent="0.4">
      <c r="A178" s="8">
        <f t="shared" si="4"/>
        <v>168</v>
      </c>
      <c r="B178" s="9" t="s">
        <v>29</v>
      </c>
      <c r="C178" s="9" t="s">
        <v>76</v>
      </c>
      <c r="D178" s="11">
        <v>38</v>
      </c>
    </row>
    <row r="179" spans="1:5" x14ac:dyDescent="0.4">
      <c r="A179" s="8">
        <f t="shared" si="4"/>
        <v>169</v>
      </c>
      <c r="B179" s="17" t="s">
        <v>73</v>
      </c>
      <c r="C179" s="17" t="s">
        <v>64</v>
      </c>
      <c r="D179" s="18">
        <f>D180</f>
        <v>4104</v>
      </c>
    </row>
    <row r="180" spans="1:5" x14ac:dyDescent="0.4">
      <c r="A180" s="8">
        <f t="shared" si="4"/>
        <v>170</v>
      </c>
      <c r="B180" s="12" t="s">
        <v>67</v>
      </c>
      <c r="C180" s="9" t="s">
        <v>68</v>
      </c>
      <c r="D180" s="11">
        <f>D181+D182+D183</f>
        <v>4104</v>
      </c>
    </row>
    <row r="181" spans="1:5" x14ac:dyDescent="0.4">
      <c r="A181" s="8">
        <f t="shared" ref="A181:A245" si="5">A180+1</f>
        <v>171</v>
      </c>
      <c r="B181" s="9" t="s">
        <v>36</v>
      </c>
      <c r="C181" s="9" t="s">
        <v>69</v>
      </c>
      <c r="D181" s="11">
        <v>3581</v>
      </c>
      <c r="E181" s="33"/>
    </row>
    <row r="182" spans="1:5" x14ac:dyDescent="0.4">
      <c r="A182" s="8">
        <f t="shared" si="5"/>
        <v>172</v>
      </c>
      <c r="B182" s="9" t="s">
        <v>28</v>
      </c>
      <c r="C182" s="9" t="s">
        <v>70</v>
      </c>
      <c r="D182" s="11">
        <v>523</v>
      </c>
    </row>
    <row r="183" spans="1:5" x14ac:dyDescent="0.4">
      <c r="A183" s="8">
        <f t="shared" si="5"/>
        <v>173</v>
      </c>
      <c r="B183" s="9" t="s">
        <v>29</v>
      </c>
      <c r="C183" s="9" t="s">
        <v>76</v>
      </c>
      <c r="D183" s="11">
        <v>0</v>
      </c>
    </row>
    <row r="184" spans="1:5" x14ac:dyDescent="0.4">
      <c r="A184" s="8">
        <f t="shared" si="5"/>
        <v>174</v>
      </c>
      <c r="B184" s="17" t="s">
        <v>74</v>
      </c>
      <c r="C184" s="17" t="s">
        <v>64</v>
      </c>
      <c r="D184" s="18">
        <f>D185</f>
        <v>6680</v>
      </c>
    </row>
    <row r="185" spans="1:5" x14ac:dyDescent="0.4">
      <c r="A185" s="8">
        <f t="shared" si="5"/>
        <v>175</v>
      </c>
      <c r="B185" s="12" t="s">
        <v>75</v>
      </c>
      <c r="C185" s="9" t="s">
        <v>68</v>
      </c>
      <c r="D185" s="11">
        <f>D186+D187+D188+D189</f>
        <v>6680</v>
      </c>
    </row>
    <row r="186" spans="1:5" x14ac:dyDescent="0.4">
      <c r="A186" s="8">
        <f t="shared" si="5"/>
        <v>176</v>
      </c>
      <c r="B186" s="9" t="s">
        <v>36</v>
      </c>
      <c r="C186" s="9" t="s">
        <v>69</v>
      </c>
      <c r="D186" s="11">
        <v>5300</v>
      </c>
    </row>
    <row r="187" spans="1:5" x14ac:dyDescent="0.4">
      <c r="A187" s="8">
        <f t="shared" si="5"/>
        <v>177</v>
      </c>
      <c r="B187" s="9" t="s">
        <v>28</v>
      </c>
      <c r="C187" s="9" t="s">
        <v>70</v>
      </c>
      <c r="D187" s="11">
        <v>1000</v>
      </c>
    </row>
    <row r="188" spans="1:5" x14ac:dyDescent="0.4">
      <c r="A188" s="8">
        <f t="shared" si="5"/>
        <v>178</v>
      </c>
      <c r="B188" s="12" t="s">
        <v>139</v>
      </c>
      <c r="C188" s="28" t="s">
        <v>86</v>
      </c>
      <c r="D188" s="11">
        <v>100</v>
      </c>
    </row>
    <row r="189" spans="1:5" x14ac:dyDescent="0.4">
      <c r="A189" s="8">
        <f t="shared" si="5"/>
        <v>179</v>
      </c>
      <c r="B189" s="9" t="s">
        <v>29</v>
      </c>
      <c r="C189" s="9" t="s">
        <v>76</v>
      </c>
      <c r="D189" s="11">
        <v>280</v>
      </c>
    </row>
    <row r="190" spans="1:5" ht="19.95" customHeight="1" x14ac:dyDescent="0.4">
      <c r="A190" s="8">
        <f t="shared" si="5"/>
        <v>180</v>
      </c>
      <c r="B190" s="23" t="s">
        <v>77</v>
      </c>
      <c r="C190" s="17" t="s">
        <v>64</v>
      </c>
      <c r="D190" s="18">
        <f>D191</f>
        <v>1831</v>
      </c>
    </row>
    <row r="191" spans="1:5" x14ac:dyDescent="0.4">
      <c r="A191" s="8">
        <f t="shared" si="5"/>
        <v>181</v>
      </c>
      <c r="B191" s="12" t="s">
        <v>75</v>
      </c>
      <c r="C191" s="9" t="s">
        <v>68</v>
      </c>
      <c r="D191" s="11">
        <f>D192+D193+D194</f>
        <v>1831</v>
      </c>
    </row>
    <row r="192" spans="1:5" x14ac:dyDescent="0.4">
      <c r="A192" s="8">
        <f t="shared" si="5"/>
        <v>182</v>
      </c>
      <c r="B192" s="9" t="s">
        <v>36</v>
      </c>
      <c r="C192" s="9" t="s">
        <v>69</v>
      </c>
      <c r="D192" s="11">
        <v>1192</v>
      </c>
    </row>
    <row r="193" spans="1:5" x14ac:dyDescent="0.4">
      <c r="A193" s="8">
        <f t="shared" si="5"/>
        <v>183</v>
      </c>
      <c r="B193" s="9" t="s">
        <v>28</v>
      </c>
      <c r="C193" s="9" t="s">
        <v>70</v>
      </c>
      <c r="D193" s="11">
        <v>580</v>
      </c>
    </row>
    <row r="194" spans="1:5" x14ac:dyDescent="0.4">
      <c r="A194" s="8">
        <f t="shared" si="5"/>
        <v>184</v>
      </c>
      <c r="B194" s="9" t="s">
        <v>29</v>
      </c>
      <c r="C194" s="9" t="s">
        <v>83</v>
      </c>
      <c r="D194" s="11">
        <v>59</v>
      </c>
    </row>
    <row r="195" spans="1:5" x14ac:dyDescent="0.4">
      <c r="A195" s="8">
        <f t="shared" si="5"/>
        <v>185</v>
      </c>
      <c r="B195" s="17" t="s">
        <v>78</v>
      </c>
      <c r="C195" s="17" t="s">
        <v>64</v>
      </c>
      <c r="D195" s="18">
        <f>D196</f>
        <v>3740</v>
      </c>
    </row>
    <row r="196" spans="1:5" x14ac:dyDescent="0.4">
      <c r="A196" s="8">
        <f t="shared" si="5"/>
        <v>186</v>
      </c>
      <c r="B196" s="12" t="s">
        <v>75</v>
      </c>
      <c r="C196" s="9" t="s">
        <v>68</v>
      </c>
      <c r="D196" s="11">
        <f>D197+D198+D199</f>
        <v>3740</v>
      </c>
    </row>
    <row r="197" spans="1:5" x14ac:dyDescent="0.4">
      <c r="A197" s="8">
        <f t="shared" si="5"/>
        <v>187</v>
      </c>
      <c r="B197" s="9" t="s">
        <v>36</v>
      </c>
      <c r="C197" s="9" t="s">
        <v>69</v>
      </c>
      <c r="D197" s="11">
        <v>2240</v>
      </c>
    </row>
    <row r="198" spans="1:5" x14ac:dyDescent="0.4">
      <c r="A198" s="8">
        <f t="shared" si="5"/>
        <v>188</v>
      </c>
      <c r="B198" s="9" t="s">
        <v>28</v>
      </c>
      <c r="C198" s="9" t="s">
        <v>70</v>
      </c>
      <c r="D198" s="11">
        <v>1500</v>
      </c>
    </row>
    <row r="199" spans="1:5" x14ac:dyDescent="0.4">
      <c r="A199" s="8">
        <f t="shared" si="5"/>
        <v>189</v>
      </c>
      <c r="B199" s="9" t="s">
        <v>29</v>
      </c>
      <c r="C199" s="9" t="s">
        <v>83</v>
      </c>
      <c r="D199" s="11">
        <v>0</v>
      </c>
      <c r="E199" s="33"/>
    </row>
    <row r="200" spans="1:5" x14ac:dyDescent="0.4">
      <c r="A200" s="8">
        <f t="shared" si="5"/>
        <v>190</v>
      </c>
      <c r="B200" s="17" t="s">
        <v>79</v>
      </c>
      <c r="C200" s="17" t="s">
        <v>64</v>
      </c>
      <c r="D200" s="18">
        <f>D201</f>
        <v>11449.29</v>
      </c>
    </row>
    <row r="201" spans="1:5" x14ac:dyDescent="0.4">
      <c r="A201" s="8">
        <f t="shared" si="5"/>
        <v>191</v>
      </c>
      <c r="B201" s="12" t="s">
        <v>75</v>
      </c>
      <c r="C201" s="9" t="s">
        <v>68</v>
      </c>
      <c r="D201" s="11">
        <f>D202+D203+D204+D205</f>
        <v>11449.29</v>
      </c>
    </row>
    <row r="202" spans="1:5" x14ac:dyDescent="0.4">
      <c r="A202" s="8">
        <f t="shared" si="5"/>
        <v>192</v>
      </c>
      <c r="B202" s="9" t="s">
        <v>36</v>
      </c>
      <c r="C202" s="9" t="s">
        <v>69</v>
      </c>
      <c r="D202" s="11">
        <v>7684</v>
      </c>
    </row>
    <row r="203" spans="1:5" x14ac:dyDescent="0.4">
      <c r="A203" s="8">
        <f t="shared" si="5"/>
        <v>193</v>
      </c>
      <c r="B203" s="9" t="s">
        <v>28</v>
      </c>
      <c r="C203" s="9" t="s">
        <v>70</v>
      </c>
      <c r="D203" s="11">
        <v>3200</v>
      </c>
    </row>
    <row r="204" spans="1:5" x14ac:dyDescent="0.4">
      <c r="A204" s="8">
        <f t="shared" si="5"/>
        <v>194</v>
      </c>
      <c r="B204" s="12" t="s">
        <v>139</v>
      </c>
      <c r="C204" s="28" t="s">
        <v>86</v>
      </c>
      <c r="D204" s="11">
        <v>170</v>
      </c>
    </row>
    <row r="205" spans="1:5" x14ac:dyDescent="0.4">
      <c r="A205" s="8">
        <f t="shared" si="5"/>
        <v>195</v>
      </c>
      <c r="B205" s="9" t="s">
        <v>29</v>
      </c>
      <c r="C205" s="9" t="s">
        <v>83</v>
      </c>
      <c r="D205" s="11">
        <v>395.29</v>
      </c>
    </row>
    <row r="206" spans="1:5" ht="19.2" customHeight="1" x14ac:dyDescent="0.4">
      <c r="A206" s="8">
        <f t="shared" si="5"/>
        <v>196</v>
      </c>
      <c r="B206" s="23" t="s">
        <v>80</v>
      </c>
      <c r="C206" s="17" t="s">
        <v>64</v>
      </c>
      <c r="D206" s="18">
        <f>D207</f>
        <v>3765.1</v>
      </c>
    </row>
    <row r="207" spans="1:5" x14ac:dyDescent="0.4">
      <c r="A207" s="8">
        <f t="shared" si="5"/>
        <v>197</v>
      </c>
      <c r="B207" s="12" t="s">
        <v>75</v>
      </c>
      <c r="C207" s="9" t="s">
        <v>68</v>
      </c>
      <c r="D207" s="11">
        <f>D208+D209+D210</f>
        <v>3765.1</v>
      </c>
    </row>
    <row r="208" spans="1:5" x14ac:dyDescent="0.4">
      <c r="A208" s="8">
        <f t="shared" si="5"/>
        <v>198</v>
      </c>
      <c r="B208" s="9" t="s">
        <v>36</v>
      </c>
      <c r="C208" s="9" t="s">
        <v>69</v>
      </c>
      <c r="D208" s="11">
        <v>2789</v>
      </c>
      <c r="E208" s="34"/>
    </row>
    <row r="209" spans="1:4" x14ac:dyDescent="0.4">
      <c r="A209" s="8">
        <f t="shared" si="5"/>
        <v>199</v>
      </c>
      <c r="B209" s="9" t="s">
        <v>28</v>
      </c>
      <c r="C209" s="9" t="s">
        <v>70</v>
      </c>
      <c r="D209" s="11">
        <v>908</v>
      </c>
    </row>
    <row r="210" spans="1:4" x14ac:dyDescent="0.4">
      <c r="A210" s="8">
        <f t="shared" si="5"/>
        <v>200</v>
      </c>
      <c r="B210" s="9" t="s">
        <v>29</v>
      </c>
      <c r="C210" s="9" t="s">
        <v>83</v>
      </c>
      <c r="D210" s="11">
        <v>68.099999999999994</v>
      </c>
    </row>
    <row r="211" spans="1:4" x14ac:dyDescent="0.4">
      <c r="A211" s="8">
        <f t="shared" si="5"/>
        <v>201</v>
      </c>
      <c r="B211" s="17" t="s">
        <v>81</v>
      </c>
      <c r="C211" s="17" t="s">
        <v>64</v>
      </c>
      <c r="D211" s="18">
        <f>D212</f>
        <v>1935</v>
      </c>
    </row>
    <row r="212" spans="1:4" x14ac:dyDescent="0.4">
      <c r="A212" s="8">
        <f t="shared" si="5"/>
        <v>202</v>
      </c>
      <c r="B212" s="12" t="s">
        <v>75</v>
      </c>
      <c r="C212" s="9" t="s">
        <v>68</v>
      </c>
      <c r="D212" s="11">
        <f>D213+D214</f>
        <v>1935</v>
      </c>
    </row>
    <row r="213" spans="1:4" x14ac:dyDescent="0.4">
      <c r="A213" s="8">
        <f t="shared" si="5"/>
        <v>203</v>
      </c>
      <c r="B213" s="9" t="s">
        <v>36</v>
      </c>
      <c r="C213" s="9" t="s">
        <v>69</v>
      </c>
      <c r="D213" s="11">
        <v>1005</v>
      </c>
    </row>
    <row r="214" spans="1:4" x14ac:dyDescent="0.4">
      <c r="A214" s="8">
        <f t="shared" si="5"/>
        <v>204</v>
      </c>
      <c r="B214" s="9" t="s">
        <v>28</v>
      </c>
      <c r="C214" s="9" t="s">
        <v>70</v>
      </c>
      <c r="D214" s="11">
        <v>930</v>
      </c>
    </row>
    <row r="215" spans="1:4" x14ac:dyDescent="0.4">
      <c r="A215" s="8">
        <f t="shared" si="5"/>
        <v>205</v>
      </c>
      <c r="B215" s="17" t="s">
        <v>82</v>
      </c>
      <c r="C215" s="17" t="s">
        <v>64</v>
      </c>
      <c r="D215" s="18">
        <f>D216</f>
        <v>866</v>
      </c>
    </row>
    <row r="216" spans="1:4" x14ac:dyDescent="0.4">
      <c r="A216" s="8">
        <f t="shared" si="5"/>
        <v>206</v>
      </c>
      <c r="B216" s="12" t="s">
        <v>75</v>
      </c>
      <c r="C216" s="9" t="s">
        <v>68</v>
      </c>
      <c r="D216" s="11">
        <f>D217+D218</f>
        <v>866</v>
      </c>
    </row>
    <row r="217" spans="1:4" x14ac:dyDescent="0.4">
      <c r="A217" s="8">
        <f t="shared" si="5"/>
        <v>207</v>
      </c>
      <c r="B217" s="9" t="s">
        <v>36</v>
      </c>
      <c r="C217" s="9" t="s">
        <v>69</v>
      </c>
      <c r="D217" s="11">
        <v>490</v>
      </c>
    </row>
    <row r="218" spans="1:4" x14ac:dyDescent="0.4">
      <c r="A218" s="8">
        <f t="shared" si="5"/>
        <v>208</v>
      </c>
      <c r="B218" s="9" t="s">
        <v>28</v>
      </c>
      <c r="C218" s="9" t="s">
        <v>70</v>
      </c>
      <c r="D218" s="11">
        <v>376</v>
      </c>
    </row>
    <row r="219" spans="1:4" x14ac:dyDescent="0.4">
      <c r="A219" s="8">
        <f t="shared" si="5"/>
        <v>209</v>
      </c>
      <c r="B219" s="32" t="s">
        <v>84</v>
      </c>
      <c r="C219" s="31" t="s">
        <v>64</v>
      </c>
      <c r="D219" s="18">
        <f>D220</f>
        <v>4100</v>
      </c>
    </row>
    <row r="220" spans="1:4" x14ac:dyDescent="0.4">
      <c r="A220" s="8">
        <f t="shared" si="5"/>
        <v>210</v>
      </c>
      <c r="B220" s="17" t="s">
        <v>165</v>
      </c>
      <c r="C220" s="17" t="s">
        <v>64</v>
      </c>
      <c r="D220" s="18">
        <f>D221</f>
        <v>4100</v>
      </c>
    </row>
    <row r="221" spans="1:4" x14ac:dyDescent="0.4">
      <c r="A221" s="8">
        <f t="shared" si="5"/>
        <v>211</v>
      </c>
      <c r="B221" s="9" t="s">
        <v>85</v>
      </c>
      <c r="C221" s="9" t="s">
        <v>86</v>
      </c>
      <c r="D221" s="11">
        <v>4100</v>
      </c>
    </row>
    <row r="222" spans="1:4" x14ac:dyDescent="0.4">
      <c r="A222" s="8">
        <f t="shared" si="5"/>
        <v>212</v>
      </c>
      <c r="B222" s="17" t="s">
        <v>166</v>
      </c>
      <c r="C222" s="17" t="s">
        <v>64</v>
      </c>
      <c r="D222" s="22">
        <f>D223+D225+D227</f>
        <v>4000</v>
      </c>
    </row>
    <row r="223" spans="1:4" x14ac:dyDescent="0.4">
      <c r="A223" s="8">
        <f t="shared" si="5"/>
        <v>213</v>
      </c>
      <c r="B223" s="17" t="s">
        <v>167</v>
      </c>
      <c r="C223" s="17" t="s">
        <v>64</v>
      </c>
      <c r="D223" s="22">
        <f>D224</f>
        <v>1600</v>
      </c>
    </row>
    <row r="224" spans="1:4" x14ac:dyDescent="0.4">
      <c r="A224" s="8">
        <f t="shared" si="5"/>
        <v>214</v>
      </c>
      <c r="B224" s="9" t="s">
        <v>85</v>
      </c>
      <c r="C224" s="9" t="s">
        <v>86</v>
      </c>
      <c r="D224" s="27">
        <v>1600</v>
      </c>
    </row>
    <row r="225" spans="1:4" x14ac:dyDescent="0.4">
      <c r="A225" s="8">
        <f t="shared" si="5"/>
        <v>215</v>
      </c>
      <c r="B225" s="17" t="s">
        <v>168</v>
      </c>
      <c r="C225" s="17" t="s">
        <v>64</v>
      </c>
      <c r="D225" s="22">
        <f>D226</f>
        <v>1200</v>
      </c>
    </row>
    <row r="226" spans="1:4" x14ac:dyDescent="0.4">
      <c r="A226" s="8">
        <f t="shared" si="5"/>
        <v>216</v>
      </c>
      <c r="B226" s="9" t="s">
        <v>85</v>
      </c>
      <c r="C226" s="9" t="s">
        <v>86</v>
      </c>
      <c r="D226" s="27">
        <v>1200</v>
      </c>
    </row>
    <row r="227" spans="1:4" x14ac:dyDescent="0.4">
      <c r="A227" s="8">
        <f t="shared" si="5"/>
        <v>217</v>
      </c>
      <c r="B227" s="17" t="s">
        <v>169</v>
      </c>
      <c r="C227" s="17" t="s">
        <v>64</v>
      </c>
      <c r="D227" s="22">
        <f>D228</f>
        <v>1200</v>
      </c>
    </row>
    <row r="228" spans="1:4" x14ac:dyDescent="0.4">
      <c r="A228" s="8">
        <f t="shared" si="5"/>
        <v>218</v>
      </c>
      <c r="B228" s="9" t="s">
        <v>85</v>
      </c>
      <c r="C228" s="9" t="s">
        <v>86</v>
      </c>
      <c r="D228" s="27">
        <v>1200</v>
      </c>
    </row>
    <row r="229" spans="1:4" ht="32.4" x14ac:dyDescent="0.4">
      <c r="A229" s="8">
        <f t="shared" si="5"/>
        <v>219</v>
      </c>
      <c r="B229" s="23" t="s">
        <v>260</v>
      </c>
      <c r="C229" s="31" t="s">
        <v>261</v>
      </c>
      <c r="D229" s="18">
        <v>1040</v>
      </c>
    </row>
    <row r="230" spans="1:4" ht="34.799999999999997" customHeight="1" x14ac:dyDescent="0.4">
      <c r="A230" s="8">
        <f t="shared" si="5"/>
        <v>220</v>
      </c>
      <c r="B230" s="23" t="s">
        <v>262</v>
      </c>
      <c r="C230" s="31" t="s">
        <v>261</v>
      </c>
      <c r="D230" s="18">
        <v>510</v>
      </c>
    </row>
    <row r="231" spans="1:4" ht="32.4" x14ac:dyDescent="0.4">
      <c r="A231" s="8">
        <f t="shared" si="5"/>
        <v>221</v>
      </c>
      <c r="B231" s="23" t="s">
        <v>263</v>
      </c>
      <c r="C231" s="31" t="s">
        <v>261</v>
      </c>
      <c r="D231" s="18">
        <v>1020</v>
      </c>
    </row>
    <row r="232" spans="1:4" ht="18.600000000000001" customHeight="1" x14ac:dyDescent="0.4">
      <c r="A232" s="8">
        <f t="shared" si="5"/>
        <v>222</v>
      </c>
      <c r="B232" s="23" t="s">
        <v>87</v>
      </c>
      <c r="C232" s="17" t="s">
        <v>88</v>
      </c>
      <c r="D232" s="18">
        <f>D233</f>
        <v>230756.69999999998</v>
      </c>
    </row>
    <row r="233" spans="1:4" ht="28.2" customHeight="1" x14ac:dyDescent="0.4">
      <c r="A233" s="8">
        <f t="shared" si="5"/>
        <v>223</v>
      </c>
      <c r="B233" s="23" t="s">
        <v>89</v>
      </c>
      <c r="C233" s="17" t="s">
        <v>90</v>
      </c>
      <c r="D233" s="18">
        <f>D234+D235+D236+D237+D238+D239+D240</f>
        <v>230756.69999999998</v>
      </c>
    </row>
    <row r="234" spans="1:4" x14ac:dyDescent="0.4">
      <c r="A234" s="8">
        <f t="shared" si="5"/>
        <v>224</v>
      </c>
      <c r="B234" s="9" t="s">
        <v>36</v>
      </c>
      <c r="C234" s="9" t="s">
        <v>91</v>
      </c>
      <c r="D234" s="11">
        <v>139351</v>
      </c>
    </row>
    <row r="235" spans="1:4" x14ac:dyDescent="0.4">
      <c r="A235" s="8">
        <f t="shared" si="5"/>
        <v>225</v>
      </c>
      <c r="B235" s="9" t="s">
        <v>28</v>
      </c>
      <c r="C235" s="9" t="s">
        <v>92</v>
      </c>
      <c r="D235" s="11">
        <v>35000</v>
      </c>
    </row>
    <row r="236" spans="1:4" x14ac:dyDescent="0.4">
      <c r="A236" s="8">
        <f t="shared" si="5"/>
        <v>226</v>
      </c>
      <c r="B236" s="9" t="s">
        <v>93</v>
      </c>
      <c r="C236" s="9" t="s">
        <v>265</v>
      </c>
      <c r="D236" s="11">
        <v>18100</v>
      </c>
    </row>
    <row r="237" spans="1:4" x14ac:dyDescent="0.4">
      <c r="A237" s="8">
        <f t="shared" si="5"/>
        <v>227</v>
      </c>
      <c r="B237" s="12" t="s">
        <v>139</v>
      </c>
      <c r="C237" s="28" t="s">
        <v>141</v>
      </c>
      <c r="D237" s="11">
        <v>1500</v>
      </c>
    </row>
    <row r="238" spans="1:4" x14ac:dyDescent="0.4">
      <c r="A238" s="8">
        <f t="shared" si="5"/>
        <v>228</v>
      </c>
      <c r="B238" s="9" t="s">
        <v>29</v>
      </c>
      <c r="C238" s="9" t="s">
        <v>94</v>
      </c>
      <c r="D238" s="11">
        <v>35125.18</v>
      </c>
    </row>
    <row r="239" spans="1:4" ht="31.2" customHeight="1" x14ac:dyDescent="0.4">
      <c r="A239" s="8">
        <f t="shared" si="5"/>
        <v>229</v>
      </c>
      <c r="B239" s="12" t="s">
        <v>189</v>
      </c>
      <c r="C239" s="9" t="s">
        <v>190</v>
      </c>
      <c r="D239" s="11">
        <v>1279.52</v>
      </c>
    </row>
    <row r="240" spans="1:4" ht="29.4" customHeight="1" x14ac:dyDescent="0.4">
      <c r="A240" s="8">
        <f t="shared" si="5"/>
        <v>230</v>
      </c>
      <c r="B240" s="12" t="s">
        <v>191</v>
      </c>
      <c r="C240" s="9" t="s">
        <v>190</v>
      </c>
      <c r="D240" s="11">
        <v>401</v>
      </c>
    </row>
    <row r="241" spans="1:6" ht="21.75" customHeight="1" x14ac:dyDescent="0.4">
      <c r="A241" s="8">
        <f t="shared" si="5"/>
        <v>231</v>
      </c>
      <c r="B241" s="23" t="s">
        <v>95</v>
      </c>
      <c r="C241" s="17" t="s">
        <v>96</v>
      </c>
      <c r="D241" s="22">
        <f>D242+D243+D244</f>
        <v>57263.51</v>
      </c>
    </row>
    <row r="242" spans="1:6" x14ac:dyDescent="0.4">
      <c r="A242" s="8">
        <f t="shared" si="5"/>
        <v>232</v>
      </c>
      <c r="B242" s="17" t="s">
        <v>146</v>
      </c>
      <c r="C242" s="17" t="s">
        <v>140</v>
      </c>
      <c r="D242" s="20">
        <v>21347.5</v>
      </c>
    </row>
    <row r="243" spans="1:6" x14ac:dyDescent="0.4">
      <c r="A243" s="8">
        <f t="shared" si="5"/>
        <v>233</v>
      </c>
      <c r="B243" s="17" t="s">
        <v>121</v>
      </c>
      <c r="C243" s="17" t="s">
        <v>97</v>
      </c>
      <c r="D243" s="25">
        <v>35456.01</v>
      </c>
    </row>
    <row r="244" spans="1:6" ht="32.4" x14ac:dyDescent="0.4">
      <c r="A244" s="8">
        <f t="shared" si="5"/>
        <v>234</v>
      </c>
      <c r="B244" s="35" t="s">
        <v>192</v>
      </c>
      <c r="C244" s="17" t="s">
        <v>194</v>
      </c>
      <c r="D244" s="18">
        <v>460</v>
      </c>
    </row>
    <row r="245" spans="1:6" ht="17.25" customHeight="1" x14ac:dyDescent="0.4">
      <c r="A245" s="8">
        <f t="shared" si="5"/>
        <v>235</v>
      </c>
      <c r="B245" s="23" t="s">
        <v>101</v>
      </c>
      <c r="C245" s="17" t="s">
        <v>102</v>
      </c>
      <c r="D245" s="18">
        <f>D246+D247+D248</f>
        <v>45821.17</v>
      </c>
    </row>
    <row r="246" spans="1:6" ht="21.6" customHeight="1" x14ac:dyDescent="0.4">
      <c r="A246" s="8">
        <f t="shared" ref="A246:A257" si="6">A245+1</f>
        <v>236</v>
      </c>
      <c r="B246" s="23" t="s">
        <v>242</v>
      </c>
      <c r="C246" s="17" t="s">
        <v>173</v>
      </c>
      <c r="D246" s="18">
        <v>7000</v>
      </c>
    </row>
    <row r="247" spans="1:6" ht="21.6" customHeight="1" x14ac:dyDescent="0.4">
      <c r="A247" s="8">
        <f t="shared" si="6"/>
        <v>237</v>
      </c>
      <c r="B247" s="23" t="s">
        <v>29</v>
      </c>
      <c r="C247" s="17" t="s">
        <v>195</v>
      </c>
      <c r="D247" s="18">
        <v>37445</v>
      </c>
    </row>
    <row r="248" spans="1:6" ht="21.6" customHeight="1" x14ac:dyDescent="0.4">
      <c r="A248" s="8">
        <f t="shared" si="6"/>
        <v>238</v>
      </c>
      <c r="B248" s="17" t="s">
        <v>192</v>
      </c>
      <c r="C248" s="17" t="s">
        <v>193</v>
      </c>
      <c r="D248" s="18">
        <v>1376.17</v>
      </c>
    </row>
    <row r="249" spans="1:6" ht="21.6" customHeight="1" x14ac:dyDescent="0.4">
      <c r="A249" s="8">
        <f t="shared" si="6"/>
        <v>239</v>
      </c>
      <c r="B249" s="23" t="s">
        <v>243</v>
      </c>
      <c r="C249" s="17" t="s">
        <v>244</v>
      </c>
      <c r="D249" s="18">
        <f>D250+D251+D252+D253</f>
        <v>10982</v>
      </c>
    </row>
    <row r="250" spans="1:6" ht="21.6" customHeight="1" x14ac:dyDescent="0.4">
      <c r="A250" s="8">
        <f t="shared" si="6"/>
        <v>240</v>
      </c>
      <c r="B250" s="23" t="s">
        <v>245</v>
      </c>
      <c r="C250" s="17" t="s">
        <v>246</v>
      </c>
      <c r="D250" s="18">
        <v>7000</v>
      </c>
    </row>
    <row r="251" spans="1:6" ht="31.8" customHeight="1" x14ac:dyDescent="0.4">
      <c r="A251" s="8">
        <f t="shared" si="6"/>
        <v>241</v>
      </c>
      <c r="B251" s="23" t="s">
        <v>247</v>
      </c>
      <c r="C251" s="17" t="s">
        <v>248</v>
      </c>
      <c r="D251" s="18">
        <v>2564.83</v>
      </c>
    </row>
    <row r="252" spans="1:6" ht="21.6" customHeight="1" x14ac:dyDescent="0.4">
      <c r="A252" s="8">
        <f t="shared" si="6"/>
        <v>242</v>
      </c>
      <c r="B252" s="23" t="s">
        <v>249</v>
      </c>
      <c r="C252" s="17" t="s">
        <v>248</v>
      </c>
      <c r="D252" s="18">
        <v>1412.17</v>
      </c>
    </row>
    <row r="253" spans="1:6" ht="21.6" customHeight="1" x14ac:dyDescent="0.4">
      <c r="A253" s="8">
        <f t="shared" si="6"/>
        <v>243</v>
      </c>
      <c r="B253" s="23" t="s">
        <v>250</v>
      </c>
      <c r="C253" s="17" t="s">
        <v>251</v>
      </c>
      <c r="D253" s="18">
        <v>5</v>
      </c>
    </row>
    <row r="254" spans="1:6" ht="21.75" customHeight="1" x14ac:dyDescent="0.4">
      <c r="A254" s="8">
        <f t="shared" si="6"/>
        <v>244</v>
      </c>
      <c r="B254" s="17" t="s">
        <v>98</v>
      </c>
      <c r="C254" s="17" t="s">
        <v>99</v>
      </c>
      <c r="D254" s="18">
        <f>D255+D258+D259+D260+D261</f>
        <v>97729.450000000012</v>
      </c>
      <c r="F254" s="16"/>
    </row>
    <row r="255" spans="1:6" ht="21.75" customHeight="1" x14ac:dyDescent="0.4">
      <c r="A255" s="8">
        <f t="shared" si="6"/>
        <v>245</v>
      </c>
      <c r="B255" s="17" t="s">
        <v>123</v>
      </c>
      <c r="C255" s="17" t="s">
        <v>99</v>
      </c>
      <c r="D255" s="18">
        <f>D256+D257</f>
        <v>80000</v>
      </c>
    </row>
    <row r="256" spans="1:6" x14ac:dyDescent="0.4">
      <c r="A256" s="8">
        <f t="shared" si="6"/>
        <v>246</v>
      </c>
      <c r="B256" s="9" t="s">
        <v>28</v>
      </c>
      <c r="C256" s="9" t="s">
        <v>124</v>
      </c>
      <c r="D256" s="11">
        <v>60000</v>
      </c>
    </row>
    <row r="257" spans="1:5" x14ac:dyDescent="0.4">
      <c r="A257" s="8">
        <f t="shared" si="6"/>
        <v>247</v>
      </c>
      <c r="B257" s="9" t="s">
        <v>29</v>
      </c>
      <c r="C257" s="9" t="s">
        <v>142</v>
      </c>
      <c r="D257" s="11">
        <v>20000</v>
      </c>
    </row>
    <row r="258" spans="1:5" ht="37.200000000000003" customHeight="1" x14ac:dyDescent="0.4">
      <c r="A258" s="8">
        <f t="shared" ref="A258:A266" si="7">A257+1</f>
        <v>248</v>
      </c>
      <c r="B258" s="35" t="s">
        <v>252</v>
      </c>
      <c r="C258" s="17" t="s">
        <v>253</v>
      </c>
      <c r="D258" s="18">
        <v>1047</v>
      </c>
    </row>
    <row r="259" spans="1:5" ht="39" customHeight="1" x14ac:dyDescent="0.4">
      <c r="A259" s="8">
        <f t="shared" si="7"/>
        <v>249</v>
      </c>
      <c r="B259" s="35" t="s">
        <v>254</v>
      </c>
      <c r="C259" s="17" t="s">
        <v>253</v>
      </c>
      <c r="D259" s="18">
        <v>5112.32</v>
      </c>
    </row>
    <row r="260" spans="1:5" ht="42" customHeight="1" x14ac:dyDescent="0.4">
      <c r="A260" s="8">
        <f t="shared" si="7"/>
        <v>250</v>
      </c>
      <c r="B260" s="35" t="s">
        <v>255</v>
      </c>
      <c r="C260" s="17" t="s">
        <v>253</v>
      </c>
      <c r="D260" s="18">
        <v>10990.44</v>
      </c>
    </row>
    <row r="261" spans="1:5" ht="61.8" customHeight="1" x14ac:dyDescent="0.4">
      <c r="A261" s="8">
        <f t="shared" si="7"/>
        <v>251</v>
      </c>
      <c r="B261" s="35" t="s">
        <v>256</v>
      </c>
      <c r="C261" s="17" t="s">
        <v>134</v>
      </c>
      <c r="D261" s="18">
        <v>579.69000000000005</v>
      </c>
    </row>
    <row r="262" spans="1:5" x14ac:dyDescent="0.4">
      <c r="A262" s="8">
        <f t="shared" si="7"/>
        <v>252</v>
      </c>
      <c r="B262" s="17" t="s">
        <v>136</v>
      </c>
      <c r="C262" s="17" t="s">
        <v>137</v>
      </c>
      <c r="D262" s="18">
        <f>D263</f>
        <v>10000</v>
      </c>
    </row>
    <row r="263" spans="1:5" x14ac:dyDescent="0.4">
      <c r="A263" s="8">
        <f t="shared" si="7"/>
        <v>253</v>
      </c>
      <c r="B263" s="36" t="s">
        <v>257</v>
      </c>
      <c r="C263" s="36" t="s">
        <v>201</v>
      </c>
      <c r="D263" s="18">
        <v>10000</v>
      </c>
    </row>
    <row r="264" spans="1:5" ht="32.4" x14ac:dyDescent="0.4">
      <c r="A264" s="8">
        <f t="shared" si="7"/>
        <v>254</v>
      </c>
      <c r="B264" s="35" t="s">
        <v>266</v>
      </c>
      <c r="C264" s="36" t="s">
        <v>267</v>
      </c>
      <c r="D264" s="18">
        <f>D265+D266</f>
        <v>30200</v>
      </c>
    </row>
    <row r="265" spans="1:5" x14ac:dyDescent="0.4">
      <c r="A265" s="8">
        <f t="shared" si="7"/>
        <v>255</v>
      </c>
      <c r="B265" s="37" t="s">
        <v>268</v>
      </c>
      <c r="C265" s="37" t="s">
        <v>269</v>
      </c>
      <c r="D265" s="11">
        <v>200</v>
      </c>
    </row>
    <row r="266" spans="1:5" x14ac:dyDescent="0.4">
      <c r="A266" s="8">
        <f t="shared" si="7"/>
        <v>256</v>
      </c>
      <c r="B266" s="12" t="s">
        <v>174</v>
      </c>
      <c r="C266" s="9" t="s">
        <v>196</v>
      </c>
      <c r="D266" s="11">
        <v>30000</v>
      </c>
    </row>
    <row r="267" spans="1:5" x14ac:dyDescent="0.4">
      <c r="A267" s="38"/>
      <c r="B267" s="39"/>
      <c r="C267" s="39"/>
      <c r="D267" s="21"/>
    </row>
    <row r="268" spans="1:5" ht="16.8" x14ac:dyDescent="0.4">
      <c r="A268" s="40"/>
      <c r="B268" s="47"/>
      <c r="C268" s="47"/>
      <c r="D268" s="48"/>
      <c r="E268" s="45"/>
    </row>
    <row r="269" spans="1:5" ht="16.8" x14ac:dyDescent="0.4">
      <c r="A269" s="38"/>
      <c r="B269" s="49"/>
      <c r="C269" s="59" t="s">
        <v>270</v>
      </c>
      <c r="D269" s="59"/>
      <c r="E269" s="45"/>
    </row>
    <row r="270" spans="1:5" ht="16.8" x14ac:dyDescent="0.4">
      <c r="A270" s="38"/>
      <c r="B270" s="49" t="s">
        <v>163</v>
      </c>
      <c r="C270" s="58" t="s">
        <v>271</v>
      </c>
      <c r="D270" s="58"/>
      <c r="E270" s="58"/>
    </row>
    <row r="271" spans="1:5" ht="16.8" x14ac:dyDescent="0.4">
      <c r="A271" s="38"/>
      <c r="B271" s="49" t="s">
        <v>164</v>
      </c>
      <c r="C271" s="59" t="s">
        <v>272</v>
      </c>
      <c r="D271" s="59"/>
      <c r="E271" s="45"/>
    </row>
    <row r="272" spans="1:5" x14ac:dyDescent="0.4">
      <c r="A272" s="42"/>
      <c r="B272" s="42"/>
      <c r="C272" s="42"/>
    </row>
    <row r="273" spans="1:4" x14ac:dyDescent="0.4">
      <c r="A273" s="42"/>
      <c r="B273" s="43"/>
      <c r="C273" s="41"/>
    </row>
    <row r="274" spans="1:4" x14ac:dyDescent="0.4">
      <c r="A274" s="42"/>
      <c r="B274" s="3"/>
      <c r="C274" s="60"/>
      <c r="D274" s="60"/>
    </row>
    <row r="275" spans="1:4" x14ac:dyDescent="0.4">
      <c r="A275" s="42"/>
      <c r="B275" s="43"/>
      <c r="C275" s="41"/>
    </row>
  </sheetData>
  <mergeCells count="15">
    <mergeCell ref="C269:D269"/>
    <mergeCell ref="C271:D271"/>
    <mergeCell ref="C270:E270"/>
    <mergeCell ref="C274:D274"/>
    <mergeCell ref="B5:D5"/>
    <mergeCell ref="C7:C10"/>
    <mergeCell ref="A1:D1"/>
    <mergeCell ref="A7:A10"/>
    <mergeCell ref="B7:B10"/>
    <mergeCell ref="D7:D10"/>
    <mergeCell ref="C2:D2"/>
    <mergeCell ref="C3:D3"/>
    <mergeCell ref="A2:B2"/>
    <mergeCell ref="A3:B3"/>
    <mergeCell ref="A4:B4"/>
  </mergeCells>
  <phoneticPr fontId="0" type="noConversion"/>
  <pageMargins left="0.72362204724409396" right="2.3622047244094498E-2" top="5.5118110236220499E-2" bottom="0.35433070866141703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2025-03-20T13:41:56Z</cp:lastPrinted>
  <dcterms:created xsi:type="dcterms:W3CDTF">2011-02-07T14:42:14Z</dcterms:created>
  <dcterms:modified xsi:type="dcterms:W3CDTF">2025-03-20T13:41:59Z</dcterms:modified>
</cp:coreProperties>
</file>