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5_sedinta_ordinara_22_aprilie_2021\hotarari_alb_negru\50_3_aprobare buget an 2021\"/>
    </mc:Choice>
  </mc:AlternateContent>
  <xr:revisionPtr revIDLastSave="0" documentId="13_ncr:1_{8AE9A6B4-DC3E-429C-9F07-44B31EF6C1F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aie 19" sheetId="6" r:id="rId1"/>
  </sheets>
  <calcPr calcId="191029"/>
</workbook>
</file>

<file path=xl/calcChain.xml><?xml version="1.0" encoding="utf-8"?>
<calcChain xmlns="http://schemas.openxmlformats.org/spreadsheetml/2006/main">
  <c r="I57" i="6" l="1"/>
  <c r="H57" i="6"/>
  <c r="J59" i="6"/>
  <c r="J35" i="6"/>
  <c r="J36" i="6"/>
  <c r="H71" i="6"/>
  <c r="H60" i="6"/>
  <c r="I26" i="6"/>
  <c r="J45" i="6"/>
  <c r="G40" i="6" l="1"/>
  <c r="H40" i="6"/>
  <c r="I40" i="6"/>
  <c r="F40" i="6"/>
  <c r="G28" i="6"/>
  <c r="H28" i="6"/>
  <c r="I28" i="6"/>
  <c r="F28" i="6"/>
  <c r="J33" i="6"/>
  <c r="H17" i="6"/>
  <c r="G17" i="6"/>
  <c r="F17" i="6"/>
  <c r="G27" i="6"/>
  <c r="G24" i="6"/>
  <c r="H27" i="6"/>
  <c r="H26" i="6"/>
  <c r="H25" i="6"/>
  <c r="F34" i="6"/>
  <c r="I34" i="6"/>
  <c r="H34" i="6"/>
  <c r="G34" i="6"/>
  <c r="H24" i="6"/>
  <c r="H23" i="6"/>
  <c r="H19" i="6" s="1"/>
  <c r="J17" i="6" l="1"/>
  <c r="J40" i="6"/>
  <c r="J28" i="6"/>
  <c r="F27" i="6"/>
  <c r="F26" i="6" l="1"/>
  <c r="F25" i="6"/>
  <c r="G71" i="6"/>
  <c r="I71" i="6"/>
  <c r="F71" i="6"/>
  <c r="F24" i="6" l="1"/>
  <c r="F23" i="6"/>
  <c r="G60" i="6" l="1"/>
  <c r="I60" i="6"/>
  <c r="F60" i="6"/>
  <c r="G57" i="6"/>
  <c r="F57" i="6"/>
  <c r="G20" i="6"/>
  <c r="H20" i="6"/>
  <c r="I20" i="6"/>
  <c r="F20" i="6"/>
  <c r="J70" i="6"/>
  <c r="J71" i="6"/>
  <c r="J72" i="6"/>
  <c r="J73" i="6"/>
  <c r="J58" i="6"/>
  <c r="J57" i="6" s="1"/>
  <c r="J61" i="6"/>
  <c r="J62" i="6"/>
  <c r="J63" i="6"/>
  <c r="J64" i="6"/>
  <c r="J65" i="6"/>
  <c r="J66" i="6"/>
  <c r="J67" i="6"/>
  <c r="J68" i="6"/>
  <c r="J69" i="6"/>
  <c r="J37" i="6"/>
  <c r="J38" i="6"/>
  <c r="J39" i="6"/>
  <c r="J14" i="6"/>
  <c r="J15" i="6"/>
  <c r="J16" i="6"/>
  <c r="J19" i="6"/>
  <c r="J21" i="6"/>
  <c r="J23" i="6"/>
  <c r="J24" i="6"/>
  <c r="J25" i="6"/>
  <c r="J26" i="6"/>
  <c r="J27" i="6"/>
  <c r="J29" i="6"/>
  <c r="J30" i="6"/>
  <c r="J31" i="6"/>
  <c r="J32" i="6"/>
  <c r="J13" i="6"/>
  <c r="J60" i="6" l="1"/>
  <c r="J20" i="6"/>
  <c r="J53" i="6"/>
  <c r="J54" i="6"/>
  <c r="J55" i="6"/>
  <c r="J56" i="6"/>
  <c r="G52" i="6"/>
  <c r="H52" i="6"/>
  <c r="I52" i="6"/>
  <c r="F52" i="6"/>
  <c r="J47" i="6"/>
  <c r="J48" i="6"/>
  <c r="J49" i="6"/>
  <c r="J50" i="6"/>
  <c r="J51" i="6"/>
  <c r="G46" i="6"/>
  <c r="H46" i="6"/>
  <c r="I46" i="6"/>
  <c r="F46" i="6"/>
  <c r="H22" i="6" l="1"/>
  <c r="H18" i="6" s="1"/>
  <c r="J52" i="6"/>
  <c r="J46" i="6"/>
  <c r="J41" i="6"/>
  <c r="J42" i="6"/>
  <c r="J43" i="6"/>
  <c r="J44" i="6"/>
  <c r="J34" i="6"/>
  <c r="G22" i="6" l="1"/>
  <c r="G18" i="6" s="1"/>
  <c r="I22" i="6"/>
  <c r="I18" i="6" s="1"/>
  <c r="F22" i="6"/>
  <c r="F18" i="6" s="1"/>
  <c r="J18" i="6" l="1"/>
  <c r="J22" i="6"/>
  <c r="A14" i="6"/>
  <c r="A15" i="6" s="1"/>
  <c r="D27" i="6"/>
  <c r="D22" i="6" s="1"/>
  <c r="D57" i="6"/>
  <c r="D60" i="6"/>
  <c r="E57" i="6"/>
  <c r="E60" i="6"/>
  <c r="E27" i="6"/>
  <c r="E22" i="6" s="1"/>
  <c r="E52" i="6"/>
  <c r="E46" i="6"/>
  <c r="E40" i="6"/>
  <c r="E34" i="6"/>
  <c r="E28" i="6"/>
  <c r="D52" i="6"/>
  <c r="D46" i="6"/>
  <c r="D40" i="6"/>
  <c r="D34" i="6"/>
  <c r="D28" i="6"/>
  <c r="E17" i="6"/>
  <c r="D17" i="6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E18" i="6"/>
  <c r="D18" i="6"/>
  <c r="A33" i="6" l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l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l="1"/>
  <c r="A64" i="6" s="1"/>
  <c r="A65" i="6" s="1"/>
  <c r="A66" i="6" s="1"/>
  <c r="A67" i="6" s="1"/>
  <c r="A68" i="6" s="1"/>
  <c r="A69" i="6" s="1"/>
  <c r="A70" i="6" s="1"/>
  <c r="A71" i="6" s="1"/>
  <c r="A72" i="6" s="1"/>
  <c r="A73" i="6" s="1"/>
</calcChain>
</file>

<file path=xl/sharedStrings.xml><?xml version="1.0" encoding="utf-8"?>
<sst xmlns="http://schemas.openxmlformats.org/spreadsheetml/2006/main" count="107" uniqueCount="62">
  <si>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</si>
  <si>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</si>
  <si>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</si>
  <si>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</si>
  <si>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</si>
  <si>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</si>
  <si>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</si>
  <si>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</si>
  <si>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</si>
  <si>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</si>
  <si>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</si>
  <si>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</si>
  <si>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</si>
  <si>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</si>
  <si>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</si>
  <si>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</si>
  <si>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</si>
  <si>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</si>
  <si>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</si>
  <si>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</si>
  <si>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</si>
  <si>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</si>
  <si>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</si>
  <si>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</si>
  <si>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</si>
  <si>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</si>
  <si>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</si>
  <si>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</si>
  <si>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</si>
  <si>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</si>
  <si>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</si>
  <si>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</si>
  <si>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</si>
  <si>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</si>
  <si>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</si>
  <si>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</si>
  <si>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</si>
  <si>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</si>
  <si>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</si>
  <si>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</si>
  <si>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</si>
  <si>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</si>
  <si>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</si>
  <si>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</si>
  <si>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</si>
  <si>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</si>
  <si>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PROIECTE FEN </t>
  </si>
  <si>
    <t>Proiecte cu finanțare din FEN aferente cadrului financiar 2014-2020 (FSE)</t>
  </si>
  <si>
    <t>Excedent 31.12.2020</t>
  </si>
  <si>
    <t xml:space="preserve"> BUGET LOCAL 2021</t>
  </si>
  <si>
    <t>EXCEDENT 31.12.2020</t>
  </si>
  <si>
    <t xml:space="preserve">VENITURI PROPRII ESTIMATE 2021 </t>
  </si>
  <si>
    <t>TOTAL  BVC  2021</t>
  </si>
  <si>
    <t xml:space="preserve">    BUGETUL  INSTITUŢIILOR  PUBLICE ŞI ACTIVITĂŢILOR FINANŢATE INTEGRAL SAU PARŢIAL  DIN VENITURI PROPRII PE ANUL 2021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</si>
  <si>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</si>
  <si>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</si>
  <si>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</si>
  <si>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</si>
  <si>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</si>
  <si>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</si>
  <si>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Anexa nr. 19</t>
  </si>
  <si>
    <t>la Hotărârea nr. 50/2021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</si>
</sst>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wrapText="1"/>
    </xf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3" fillId="0" borderId="1" xfId="1" applyFont="1" applyBorder="1" applyAlignment="1">
      <alignment wrapText="1"/>
    </xf>
    <xf numFmtId="0" fontId="4" fillId="0" borderId="1" xfId="1" applyFont="1" applyBorder="1"/>
    <xf numFmtId="4" fontId="4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4" fontId="3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4" fillId="0" borderId="0" xfId="1" applyFont="1" applyFill="1" applyBorder="1" applyAlignment="1"/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/>
    <xf numFmtId="4" fontId="6" fillId="0" borderId="0" xfId="0" applyNumberFormat="1" applyFont="1" applyBorder="1"/>
    <xf numFmtId="4" fontId="5" fillId="0" borderId="0" xfId="0" applyNumberFormat="1" applyFont="1" applyBorder="1"/>
    <xf numFmtId="0" fontId="5" fillId="0" borderId="0" xfId="1" applyFont="1" applyFill="1" applyBorder="1" applyAlignme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2910840</xdr:colOff>
      <xdr:row>0</xdr:row>
      <xdr:rowOff>60960</xdr:rowOff>
    </xdr:from>
    <xdr:to>
      <xdr:col>8</xdr:col>
      <xdr:colOff>3810</xdr:colOff>
      <xdr:row>0</xdr:row>
      <xdr:rowOff>815340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55A162-5440-4311-8BA4-98BA46B72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0960"/>
          <a:ext cx="49834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topLeftCell="C1" zoomScaleNormal="100" workbookViewId="0">
      <selection sqref="A1:J1"/>
    </sheetView>
  </sheetViews>
  <sheetFormatPr defaultColWidth="9.140625" defaultRowHeight="18" x14ac:dyDescent="0.35"/>
  <cols>
    <col min="1" max="1" width="4.85546875" style="1" customWidth="1"/>
    <col min="2" max="2" width="51.28515625" style="1" customWidth="1"/>
    <col min="3" max="3" width="11.140625" style="1" customWidth="1"/>
    <col min="4" max="4" width="13.85546875" style="1" hidden="1" customWidth="1"/>
    <col min="5" max="5" width="13.140625" style="1" hidden="1" customWidth="1"/>
    <col min="6" max="6" width="14.7109375" style="2" customWidth="1"/>
    <col min="7" max="8" width="18.140625" style="2" customWidth="1"/>
    <col min="9" max="9" width="15.5703125" style="2" customWidth="1"/>
    <col min="10" max="10" width="26.140625" style="1" customWidth="1"/>
    <col min="11" max="11" width="4.140625" style="1" customWidth="1"/>
    <col min="12" max="12" width="14" style="1" customWidth="1"/>
    <col min="13" max="13" width="7.140625" style="1" customWidth="1"/>
    <col min="14" max="14" width="10.140625" style="1" customWidth="1"/>
    <col min="15" max="15" width="6.5703125" style="1" customWidth="1"/>
    <col min="16" max="16384" width="9.140625" style="1"/>
  </cols>
  <sheetData>
    <row r="1" spans="1:10" ht="66" customHeight="1" x14ac:dyDescent="0.3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5">
      <c r="A2" s="43"/>
      <c r="B2" s="43"/>
      <c r="C2" s="29"/>
      <c r="D2" s="29"/>
      <c r="E2" s="42"/>
      <c r="F2" s="42"/>
      <c r="G2" s="30"/>
      <c r="H2" s="30"/>
      <c r="I2" s="39" t="s">
        <v>60</v>
      </c>
      <c r="J2" s="39"/>
    </row>
    <row r="3" spans="1:10" x14ac:dyDescent="0.35">
      <c r="A3" s="43"/>
      <c r="B3" s="43"/>
      <c r="C3" s="29"/>
      <c r="D3" s="31"/>
      <c r="E3" s="32" t="s">
        <v>15</v>
      </c>
      <c r="F3" s="47"/>
      <c r="G3" s="47"/>
      <c r="H3" s="30"/>
      <c r="I3" s="39" t="s">
        <v>61</v>
      </c>
      <c r="J3" s="39"/>
    </row>
    <row r="4" spans="1:10" x14ac:dyDescent="0.35">
      <c r="A4" s="43"/>
      <c r="B4" s="43"/>
      <c r="C4" s="33"/>
      <c r="D4" s="33"/>
      <c r="E4" s="33"/>
      <c r="F4" s="33"/>
      <c r="G4" s="33"/>
      <c r="H4" s="33"/>
      <c r="I4" s="42"/>
      <c r="J4" s="42"/>
    </row>
    <row r="5" spans="1:10" x14ac:dyDescent="0.35">
      <c r="A5" s="34"/>
      <c r="B5" s="34"/>
      <c r="C5" s="33"/>
      <c r="D5" s="33"/>
      <c r="E5" s="33"/>
      <c r="F5" s="33"/>
      <c r="G5" s="33"/>
      <c r="H5" s="33"/>
      <c r="I5" s="42"/>
      <c r="J5" s="42"/>
    </row>
    <row r="6" spans="1:10" ht="24.6" customHeight="1" x14ac:dyDescent="0.3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22.15" customHeight="1" x14ac:dyDescent="0.3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x14ac:dyDescent="0.35">
      <c r="A8" s="6"/>
      <c r="B8" s="7"/>
      <c r="C8" s="6"/>
      <c r="E8" s="8"/>
      <c r="F8" s="8"/>
      <c r="G8" s="8"/>
      <c r="H8" s="6"/>
      <c r="I8" s="6"/>
      <c r="J8" s="8" t="s">
        <v>0</v>
      </c>
    </row>
    <row r="9" spans="1:10" ht="14.25" customHeight="1" x14ac:dyDescent="0.35">
      <c r="A9" s="48" t="s">
        <v>1</v>
      </c>
      <c r="B9" s="51" t="s">
        <v>2</v>
      </c>
      <c r="C9" s="51" t="s">
        <v>3</v>
      </c>
      <c r="D9" s="44" t="s">
        <v>17</v>
      </c>
      <c r="E9" s="44" t="s">
        <v>10</v>
      </c>
      <c r="F9" s="44" t="s">
        <v>49</v>
      </c>
      <c r="G9" s="44" t="s">
        <v>50</v>
      </c>
      <c r="H9" s="44" t="s">
        <v>51</v>
      </c>
      <c r="I9" s="44" t="s">
        <v>46</v>
      </c>
      <c r="J9" s="44" t="s">
        <v>52</v>
      </c>
    </row>
    <row r="10" spans="1:10" ht="14.25" customHeight="1" x14ac:dyDescent="0.35">
      <c r="A10" s="49"/>
      <c r="B10" s="52"/>
      <c r="C10" s="52"/>
      <c r="D10" s="45"/>
      <c r="E10" s="45"/>
      <c r="F10" s="45"/>
      <c r="G10" s="45"/>
      <c r="H10" s="45"/>
      <c r="I10" s="45"/>
      <c r="J10" s="45"/>
    </row>
    <row r="11" spans="1:10" ht="14.25" customHeight="1" x14ac:dyDescent="0.35">
      <c r="A11" s="49"/>
      <c r="B11" s="52"/>
      <c r="C11" s="52"/>
      <c r="D11" s="45"/>
      <c r="E11" s="45"/>
      <c r="F11" s="45"/>
      <c r="G11" s="45"/>
      <c r="H11" s="45"/>
      <c r="I11" s="45"/>
      <c r="J11" s="45"/>
    </row>
    <row r="12" spans="1:10" ht="30.6" customHeight="1" x14ac:dyDescent="0.35">
      <c r="A12" s="50"/>
      <c r="B12" s="53"/>
      <c r="C12" s="53"/>
      <c r="D12" s="46"/>
      <c r="E12" s="46"/>
      <c r="F12" s="46"/>
      <c r="G12" s="46"/>
      <c r="H12" s="46"/>
      <c r="I12" s="46"/>
      <c r="J12" s="46"/>
    </row>
    <row r="13" spans="1:10" ht="18" customHeight="1" x14ac:dyDescent="0.35">
      <c r="A13" s="9">
        <v>1</v>
      </c>
      <c r="B13" s="9" t="s">
        <v>18</v>
      </c>
      <c r="C13" s="9"/>
      <c r="D13" s="10">
        <v>18558</v>
      </c>
      <c r="E13" s="10">
        <v>0</v>
      </c>
      <c r="F13" s="11">
        <v>65008.480000000003</v>
      </c>
      <c r="G13" s="11">
        <v>0</v>
      </c>
      <c r="H13" s="11">
        <v>0</v>
      </c>
      <c r="I13" s="11">
        <v>0</v>
      </c>
      <c r="J13" s="11">
        <f>F13+G13+H13+I13</f>
        <v>65008.480000000003</v>
      </c>
    </row>
    <row r="14" spans="1:10" ht="18.600000000000001" customHeight="1" x14ac:dyDescent="0.35">
      <c r="A14" s="9">
        <f t="shared" ref="A14:A73" si="0">A13+1</f>
        <v>2</v>
      </c>
      <c r="B14" s="9" t="s">
        <v>11</v>
      </c>
      <c r="C14" s="9"/>
      <c r="D14" s="10">
        <v>0</v>
      </c>
      <c r="E14" s="11">
        <v>161219.17000000001</v>
      </c>
      <c r="F14" s="11">
        <v>0</v>
      </c>
      <c r="G14" s="11">
        <v>0</v>
      </c>
      <c r="H14" s="11">
        <v>563386.56999999995</v>
      </c>
      <c r="I14" s="11">
        <v>0</v>
      </c>
      <c r="J14" s="11">
        <f t="shared" ref="J14:J39" si="1">F14+G14+H14+I14</f>
        <v>563386.56999999995</v>
      </c>
    </row>
    <row r="15" spans="1:10" ht="24" customHeight="1" x14ac:dyDescent="0.35">
      <c r="A15" s="9">
        <f t="shared" si="0"/>
        <v>3</v>
      </c>
      <c r="B15" s="9" t="s">
        <v>48</v>
      </c>
      <c r="C15" s="9"/>
      <c r="D15" s="10"/>
      <c r="E15" s="11"/>
      <c r="F15" s="11">
        <v>0</v>
      </c>
      <c r="G15" s="11">
        <v>39258.89</v>
      </c>
      <c r="H15" s="11">
        <v>0</v>
      </c>
      <c r="I15" s="11">
        <v>0</v>
      </c>
      <c r="J15" s="11">
        <f t="shared" si="1"/>
        <v>39258.89</v>
      </c>
    </row>
    <row r="16" spans="1:10" ht="36.6" customHeight="1" x14ac:dyDescent="0.35">
      <c r="A16" s="9">
        <f t="shared" si="0"/>
        <v>4</v>
      </c>
      <c r="B16" s="12" t="s">
        <v>38</v>
      </c>
      <c r="C16" s="9"/>
      <c r="D16" s="10"/>
      <c r="E16" s="11"/>
      <c r="F16" s="11">
        <v>0</v>
      </c>
      <c r="G16" s="11">
        <v>0</v>
      </c>
      <c r="H16" s="11">
        <v>0</v>
      </c>
      <c r="I16" s="11">
        <v>43950.1</v>
      </c>
      <c r="J16" s="11">
        <f t="shared" si="1"/>
        <v>43950.1</v>
      </c>
    </row>
    <row r="17" spans="1:16" ht="18" customHeight="1" x14ac:dyDescent="0.35">
      <c r="A17" s="9">
        <f t="shared" si="0"/>
        <v>5</v>
      </c>
      <c r="B17" s="13" t="s">
        <v>4</v>
      </c>
      <c r="C17" s="9"/>
      <c r="D17" s="11">
        <f>D13+D14</f>
        <v>18558</v>
      </c>
      <c r="E17" s="14">
        <f>E13+E14</f>
        <v>161219.17000000001</v>
      </c>
      <c r="F17" s="11">
        <f>F13</f>
        <v>65008.480000000003</v>
      </c>
      <c r="G17" s="11">
        <f>G15</f>
        <v>39258.89</v>
      </c>
      <c r="H17" s="11">
        <f>H14</f>
        <v>563386.56999999995</v>
      </c>
      <c r="I17" s="11">
        <v>43950.1</v>
      </c>
      <c r="J17" s="11">
        <f>F17+G17+H17+I17</f>
        <v>711604.03999999992</v>
      </c>
    </row>
    <row r="18" spans="1:16" ht="19.899999999999999" customHeight="1" x14ac:dyDescent="0.35">
      <c r="A18" s="9">
        <f t="shared" si="0"/>
        <v>6</v>
      </c>
      <c r="B18" s="13" t="s">
        <v>33</v>
      </c>
      <c r="C18" s="13" t="s">
        <v>14</v>
      </c>
      <c r="D18" s="11" t="e">
        <f>#REF!+D57+D60+#REF!+#REF!+D22</f>
        <v>#REF!</v>
      </c>
      <c r="E18" s="11" t="e">
        <f>#REF!+E57+E60+#REF!+#REF!+E22</f>
        <v>#REF!</v>
      </c>
      <c r="F18" s="11">
        <f>F20+F22+F57+F60+F71</f>
        <v>65008.479999999996</v>
      </c>
      <c r="G18" s="11">
        <f>G20+G22+G57+G60+G71</f>
        <v>39258.890000000007</v>
      </c>
      <c r="H18" s="11">
        <f>H20+H22+H57+H60+H71</f>
        <v>563386.56999999995</v>
      </c>
      <c r="I18" s="11">
        <f>I20+I22+I57+I60+I71</f>
        <v>43950.100000000006</v>
      </c>
      <c r="J18" s="11">
        <f>F18+G18+H18+I18</f>
        <v>711604.03999999992</v>
      </c>
      <c r="L18" s="15"/>
    </row>
    <row r="19" spans="1:16" x14ac:dyDescent="0.35">
      <c r="A19" s="9">
        <f t="shared" si="0"/>
        <v>7</v>
      </c>
      <c r="B19" s="13" t="s">
        <v>24</v>
      </c>
      <c r="C19" s="13">
        <v>10</v>
      </c>
      <c r="D19" s="11"/>
      <c r="E19" s="11"/>
      <c r="F19" s="11">
        <v>0</v>
      </c>
      <c r="G19" s="11">
        <v>0</v>
      </c>
      <c r="H19" s="11">
        <f>H23</f>
        <v>420130.69</v>
      </c>
      <c r="I19" s="11">
        <v>0</v>
      </c>
      <c r="J19" s="11">
        <f t="shared" si="1"/>
        <v>420130.69</v>
      </c>
      <c r="L19" s="15"/>
    </row>
    <row r="20" spans="1:16" ht="19.149999999999999" customHeight="1" x14ac:dyDescent="0.35">
      <c r="A20" s="9">
        <f t="shared" si="0"/>
        <v>8</v>
      </c>
      <c r="B20" s="13" t="s">
        <v>39</v>
      </c>
      <c r="C20" s="13" t="s">
        <v>35</v>
      </c>
      <c r="D20" s="11"/>
      <c r="E20" s="11"/>
      <c r="F20" s="11">
        <f>F21</f>
        <v>4526.4799999999996</v>
      </c>
      <c r="G20" s="11">
        <f t="shared" ref="G20:I20" si="2">G21</f>
        <v>0.24</v>
      </c>
      <c r="H20" s="11">
        <f t="shared" si="2"/>
        <v>0</v>
      </c>
      <c r="I20" s="11">
        <f t="shared" si="2"/>
        <v>0</v>
      </c>
      <c r="J20" s="11">
        <f t="shared" si="1"/>
        <v>4526.7199999999993</v>
      </c>
      <c r="L20" s="15"/>
    </row>
    <row r="21" spans="1:16" x14ac:dyDescent="0.35">
      <c r="A21" s="9">
        <f t="shared" si="0"/>
        <v>9</v>
      </c>
      <c r="B21" s="9" t="s">
        <v>36</v>
      </c>
      <c r="C21" s="9" t="s">
        <v>35</v>
      </c>
      <c r="D21" s="11"/>
      <c r="E21" s="11"/>
      <c r="F21" s="10">
        <v>4526.4799999999996</v>
      </c>
      <c r="G21" s="10">
        <v>0.24</v>
      </c>
      <c r="H21" s="10">
        <v>0</v>
      </c>
      <c r="I21" s="10">
        <v>0</v>
      </c>
      <c r="J21" s="10">
        <f t="shared" si="1"/>
        <v>4526.7199999999993</v>
      </c>
      <c r="L21" s="15"/>
    </row>
    <row r="22" spans="1:16" ht="21" customHeight="1" x14ac:dyDescent="0.35">
      <c r="A22" s="9">
        <f t="shared" si="0"/>
        <v>10</v>
      </c>
      <c r="B22" s="13" t="s">
        <v>31</v>
      </c>
      <c r="C22" s="13" t="s">
        <v>22</v>
      </c>
      <c r="D22" s="11">
        <f>D23+D24+D27</f>
        <v>4300</v>
      </c>
      <c r="E22" s="11">
        <f>E23+E24+E27</f>
        <v>155454.72</v>
      </c>
      <c r="F22" s="11">
        <f>F28+F34+F40+F46+F52</f>
        <v>1617</v>
      </c>
      <c r="G22" s="11">
        <f>G28+G34+G40+G46+G52</f>
        <v>36948.590000000004</v>
      </c>
      <c r="H22" s="11">
        <f>H28+H34+H40+H46+H52</f>
        <v>557981.44999999995</v>
      </c>
      <c r="I22" s="11">
        <f>I28+I34+I40+I46+I52</f>
        <v>42258.05</v>
      </c>
      <c r="J22" s="11">
        <f>F22+G22+H22+I22</f>
        <v>638805.09</v>
      </c>
      <c r="L22" s="15"/>
    </row>
    <row r="23" spans="1:16" x14ac:dyDescent="0.35">
      <c r="A23" s="9">
        <f t="shared" si="0"/>
        <v>11</v>
      </c>
      <c r="B23" s="13" t="s">
        <v>24</v>
      </c>
      <c r="C23" s="13">
        <v>10</v>
      </c>
      <c r="D23" s="10">
        <v>0</v>
      </c>
      <c r="E23" s="11">
        <v>78427</v>
      </c>
      <c r="F23" s="11">
        <f>F29+F35+F41+F47+F53</f>
        <v>0</v>
      </c>
      <c r="G23" s="11">
        <v>0</v>
      </c>
      <c r="H23" s="11">
        <f>H29+H35+H41+H47+H53</f>
        <v>420130.69</v>
      </c>
      <c r="I23" s="11">
        <v>0</v>
      </c>
      <c r="J23" s="11">
        <f t="shared" si="1"/>
        <v>420130.69</v>
      </c>
      <c r="L23" s="15"/>
      <c r="N23" s="15"/>
    </row>
    <row r="24" spans="1:16" x14ac:dyDescent="0.35">
      <c r="A24" s="9">
        <f t="shared" si="0"/>
        <v>12</v>
      </c>
      <c r="B24" s="13" t="s">
        <v>25</v>
      </c>
      <c r="C24" s="13">
        <v>20</v>
      </c>
      <c r="D24" s="11">
        <v>217</v>
      </c>
      <c r="E24" s="11">
        <v>64054.8</v>
      </c>
      <c r="F24" s="11">
        <f>F30+F36+F42+F48+F54</f>
        <v>0</v>
      </c>
      <c r="G24" s="11">
        <f>G30+G36+G42+G48+G54</f>
        <v>28910.480000000003</v>
      </c>
      <c r="H24" s="11">
        <f>H30+H36+H42+H48+H54</f>
        <v>135531.25000000003</v>
      </c>
      <c r="I24" s="11">
        <v>0</v>
      </c>
      <c r="J24" s="11">
        <f t="shared" si="1"/>
        <v>164441.73000000004</v>
      </c>
    </row>
    <row r="25" spans="1:16" ht="36" x14ac:dyDescent="0.35">
      <c r="A25" s="9">
        <f t="shared" si="0"/>
        <v>13</v>
      </c>
      <c r="B25" s="16" t="s">
        <v>37</v>
      </c>
      <c r="C25" s="17">
        <v>59</v>
      </c>
      <c r="D25" s="11"/>
      <c r="E25" s="11"/>
      <c r="F25" s="11">
        <f>F31+F37+F43+F49+F55</f>
        <v>0</v>
      </c>
      <c r="G25" s="11">
        <v>0</v>
      </c>
      <c r="H25" s="11">
        <f>H31+H37+H43+H49+H55</f>
        <v>2216</v>
      </c>
      <c r="I25" s="11">
        <v>0</v>
      </c>
      <c r="J25" s="11">
        <f t="shared" si="1"/>
        <v>2216</v>
      </c>
      <c r="L25" s="15"/>
    </row>
    <row r="26" spans="1:16" ht="36" x14ac:dyDescent="0.35">
      <c r="A26" s="9">
        <f t="shared" si="0"/>
        <v>14</v>
      </c>
      <c r="B26" s="16" t="s">
        <v>38</v>
      </c>
      <c r="C26" s="13">
        <v>58</v>
      </c>
      <c r="D26" s="11"/>
      <c r="E26" s="11"/>
      <c r="F26" s="11">
        <f>F38+F50</f>
        <v>0</v>
      </c>
      <c r="G26" s="11">
        <v>0</v>
      </c>
      <c r="H26" s="11">
        <f>H38+H50</f>
        <v>0</v>
      </c>
      <c r="I26" s="11">
        <f>I50+I45+I33</f>
        <v>42258.05</v>
      </c>
      <c r="J26" s="11">
        <f t="shared" si="1"/>
        <v>42258.05</v>
      </c>
    </row>
    <row r="27" spans="1:16" x14ac:dyDescent="0.35">
      <c r="A27" s="9">
        <f t="shared" si="0"/>
        <v>15</v>
      </c>
      <c r="B27" s="13" t="s">
        <v>26</v>
      </c>
      <c r="C27" s="13">
        <v>70</v>
      </c>
      <c r="D27" s="11">
        <f>D32+D39+D44+D51+D56</f>
        <v>4083</v>
      </c>
      <c r="E27" s="11">
        <f>E32+E39+E44+E51+E56</f>
        <v>12972.92</v>
      </c>
      <c r="F27" s="11">
        <f>F32+F39+F44+F51+F56</f>
        <v>1617</v>
      </c>
      <c r="G27" s="11">
        <f>G32+G39+G44+G51+G56</f>
        <v>7401.11</v>
      </c>
      <c r="H27" s="11">
        <f>H32+H39+H44+H51+H56</f>
        <v>103.51</v>
      </c>
      <c r="I27" s="11">
        <v>0</v>
      </c>
      <c r="J27" s="11">
        <f t="shared" si="1"/>
        <v>9121.6200000000008</v>
      </c>
      <c r="L27" s="15"/>
    </row>
    <row r="28" spans="1:16" ht="19.899999999999999" customHeight="1" x14ac:dyDescent="0.35">
      <c r="A28" s="9">
        <f t="shared" si="0"/>
        <v>16</v>
      </c>
      <c r="B28" s="13" t="s">
        <v>23</v>
      </c>
      <c r="C28" s="13" t="s">
        <v>22</v>
      </c>
      <c r="D28" s="11">
        <f>D29+D30+D32</f>
        <v>850</v>
      </c>
      <c r="E28" s="11">
        <f>E29+E30+E32</f>
        <v>37776.799999999996</v>
      </c>
      <c r="F28" s="11">
        <f>F29+F30+F31+F32+F33</f>
        <v>400</v>
      </c>
      <c r="G28" s="11">
        <f t="shared" ref="G28:I28" si="3">G29+G30+G31+G32+G33</f>
        <v>19203.260000000002</v>
      </c>
      <c r="H28" s="11">
        <f t="shared" si="3"/>
        <v>94868.37999999999</v>
      </c>
      <c r="I28" s="11">
        <f t="shared" si="3"/>
        <v>10417.450000000001</v>
      </c>
      <c r="J28" s="11">
        <f>F28+G28+H28+I28</f>
        <v>124889.08999999998</v>
      </c>
      <c r="L28" s="15"/>
      <c r="N28" s="15"/>
    </row>
    <row r="29" spans="1:16" x14ac:dyDescent="0.35">
      <c r="A29" s="9">
        <f t="shared" si="0"/>
        <v>17</v>
      </c>
      <c r="B29" s="9" t="s">
        <v>24</v>
      </c>
      <c r="C29" s="9">
        <v>10</v>
      </c>
      <c r="D29" s="10">
        <v>0</v>
      </c>
      <c r="E29" s="10">
        <v>14900</v>
      </c>
      <c r="F29" s="10">
        <v>0</v>
      </c>
      <c r="G29" s="10">
        <v>0</v>
      </c>
      <c r="H29" s="10">
        <v>82346.509999999995</v>
      </c>
      <c r="I29" s="10">
        <v>0</v>
      </c>
      <c r="J29" s="10">
        <f t="shared" si="1"/>
        <v>82346.509999999995</v>
      </c>
      <c r="L29" s="18"/>
      <c r="M29" s="2"/>
      <c r="N29" s="18"/>
      <c r="O29" s="2"/>
      <c r="P29" s="18"/>
    </row>
    <row r="30" spans="1:16" x14ac:dyDescent="0.35">
      <c r="A30" s="9">
        <f t="shared" si="0"/>
        <v>18</v>
      </c>
      <c r="B30" s="9" t="s">
        <v>25</v>
      </c>
      <c r="C30" s="9">
        <v>20</v>
      </c>
      <c r="D30" s="10">
        <v>0</v>
      </c>
      <c r="E30" s="10">
        <v>21339.21</v>
      </c>
      <c r="F30" s="10">
        <v>0</v>
      </c>
      <c r="G30" s="10">
        <v>15503.26</v>
      </c>
      <c r="H30" s="10">
        <v>12301.87</v>
      </c>
      <c r="I30" s="10">
        <v>0</v>
      </c>
      <c r="J30" s="10">
        <f t="shared" si="1"/>
        <v>27805.13</v>
      </c>
      <c r="L30" s="18"/>
      <c r="M30" s="2"/>
      <c r="N30" s="18"/>
      <c r="O30" s="2"/>
      <c r="P30" s="18"/>
    </row>
    <row r="31" spans="1:16" ht="36" x14ac:dyDescent="0.35">
      <c r="A31" s="9">
        <f t="shared" si="0"/>
        <v>19</v>
      </c>
      <c r="B31" s="12" t="s">
        <v>37</v>
      </c>
      <c r="C31" s="19">
        <v>59</v>
      </c>
      <c r="D31" s="10"/>
      <c r="E31" s="10"/>
      <c r="F31" s="10">
        <v>0</v>
      </c>
      <c r="G31" s="10">
        <v>0</v>
      </c>
      <c r="H31" s="10">
        <v>220</v>
      </c>
      <c r="I31" s="10">
        <v>0</v>
      </c>
      <c r="J31" s="10">
        <f t="shared" si="1"/>
        <v>220</v>
      </c>
      <c r="L31" s="18"/>
      <c r="M31" s="2"/>
      <c r="N31" s="18"/>
      <c r="O31" s="2"/>
      <c r="P31" s="18"/>
    </row>
    <row r="32" spans="1:16" x14ac:dyDescent="0.35">
      <c r="A32" s="9">
        <f t="shared" si="0"/>
        <v>20</v>
      </c>
      <c r="B32" s="9" t="s">
        <v>26</v>
      </c>
      <c r="C32" s="9">
        <v>70</v>
      </c>
      <c r="D32" s="10">
        <v>850</v>
      </c>
      <c r="E32" s="10">
        <v>1537.59</v>
      </c>
      <c r="F32" s="10">
        <v>400</v>
      </c>
      <c r="G32" s="10">
        <v>3700</v>
      </c>
      <c r="H32" s="10">
        <v>0</v>
      </c>
      <c r="I32" s="10">
        <v>0</v>
      </c>
      <c r="J32" s="10">
        <f t="shared" si="1"/>
        <v>4100</v>
      </c>
      <c r="L32" s="18"/>
      <c r="M32" s="18"/>
      <c r="N32" s="18"/>
      <c r="O32" s="2"/>
      <c r="P32" s="18"/>
    </row>
    <row r="33" spans="1:16" ht="36" x14ac:dyDescent="0.35">
      <c r="A33" s="9">
        <f t="shared" si="0"/>
        <v>21</v>
      </c>
      <c r="B33" s="12" t="s">
        <v>38</v>
      </c>
      <c r="C33" s="9">
        <v>58</v>
      </c>
      <c r="D33" s="10"/>
      <c r="E33" s="10"/>
      <c r="F33" s="10">
        <v>0</v>
      </c>
      <c r="G33" s="10">
        <v>0</v>
      </c>
      <c r="H33" s="10">
        <v>0</v>
      </c>
      <c r="I33" s="10">
        <v>10417.450000000001</v>
      </c>
      <c r="J33" s="10">
        <f>F33+G33+H33+I33</f>
        <v>10417.450000000001</v>
      </c>
      <c r="L33" s="18"/>
      <c r="M33" s="18"/>
      <c r="N33" s="18"/>
      <c r="O33" s="2"/>
      <c r="P33" s="18"/>
    </row>
    <row r="34" spans="1:16" ht="22.9" customHeight="1" x14ac:dyDescent="0.35">
      <c r="A34" s="9">
        <f t="shared" si="0"/>
        <v>22</v>
      </c>
      <c r="B34" s="13" t="s">
        <v>27</v>
      </c>
      <c r="C34" s="13" t="s">
        <v>22</v>
      </c>
      <c r="D34" s="11">
        <f>D36+D39+D35</f>
        <v>1000</v>
      </c>
      <c r="E34" s="11">
        <f>E35+E36+E39</f>
        <v>60337</v>
      </c>
      <c r="F34" s="11">
        <f>F35+F36+F37+F38+F39</f>
        <v>400</v>
      </c>
      <c r="G34" s="11">
        <f>G35+G36+G37+G38+G39</f>
        <v>15097</v>
      </c>
      <c r="H34" s="11">
        <f>H35+H36+H37+H38+H39</f>
        <v>180744</v>
      </c>
      <c r="I34" s="11">
        <f>I35+I36+I37+I38+I39</f>
        <v>0</v>
      </c>
      <c r="J34" s="11">
        <f t="shared" si="1"/>
        <v>196241</v>
      </c>
      <c r="L34" s="18"/>
      <c r="M34" s="18"/>
      <c r="N34" s="18"/>
      <c r="O34" s="2"/>
      <c r="P34" s="18"/>
    </row>
    <row r="35" spans="1:16" x14ac:dyDescent="0.35">
      <c r="A35" s="9">
        <f t="shared" si="0"/>
        <v>23</v>
      </c>
      <c r="B35" s="9" t="s">
        <v>24</v>
      </c>
      <c r="C35" s="9">
        <v>10</v>
      </c>
      <c r="D35" s="10">
        <v>0</v>
      </c>
      <c r="E35" s="10">
        <v>32079</v>
      </c>
      <c r="F35" s="10">
        <v>0</v>
      </c>
      <c r="G35" s="20">
        <v>637</v>
      </c>
      <c r="H35" s="20">
        <v>132669</v>
      </c>
      <c r="I35" s="20">
        <v>0</v>
      </c>
      <c r="J35" s="21">
        <f t="shared" si="1"/>
        <v>133306</v>
      </c>
      <c r="L35" s="18"/>
      <c r="M35" s="18"/>
      <c r="N35" s="18"/>
      <c r="O35" s="2"/>
      <c r="P35" s="2"/>
    </row>
    <row r="36" spans="1:16" x14ac:dyDescent="0.35">
      <c r="A36" s="9">
        <f t="shared" si="0"/>
        <v>24</v>
      </c>
      <c r="B36" s="9" t="s">
        <v>25</v>
      </c>
      <c r="C36" s="9">
        <v>20</v>
      </c>
      <c r="D36" s="10">
        <v>217</v>
      </c>
      <c r="E36" s="10">
        <v>22439</v>
      </c>
      <c r="F36" s="10">
        <v>0</v>
      </c>
      <c r="G36" s="20">
        <v>12930</v>
      </c>
      <c r="H36" s="20">
        <v>47319</v>
      </c>
      <c r="I36" s="20">
        <v>0</v>
      </c>
      <c r="J36" s="20">
        <f>F36+G36+H36+I36</f>
        <v>60249</v>
      </c>
      <c r="L36" s="18"/>
      <c r="M36" s="18"/>
      <c r="N36" s="18"/>
      <c r="O36" s="2"/>
      <c r="P36" s="18"/>
    </row>
    <row r="37" spans="1:16" ht="36" x14ac:dyDescent="0.35">
      <c r="A37" s="9">
        <f t="shared" si="0"/>
        <v>25</v>
      </c>
      <c r="B37" s="12" t="s">
        <v>37</v>
      </c>
      <c r="C37" s="19">
        <v>59</v>
      </c>
      <c r="D37" s="10"/>
      <c r="E37" s="10"/>
      <c r="F37" s="10">
        <v>0</v>
      </c>
      <c r="G37" s="20">
        <v>0</v>
      </c>
      <c r="H37" s="20">
        <v>756</v>
      </c>
      <c r="I37" s="20">
        <v>0</v>
      </c>
      <c r="J37" s="20">
        <f t="shared" si="1"/>
        <v>756</v>
      </c>
      <c r="L37" s="18"/>
      <c r="M37" s="18"/>
      <c r="N37" s="18"/>
      <c r="O37" s="2"/>
      <c r="P37" s="18"/>
    </row>
    <row r="38" spans="1:16" ht="36" x14ac:dyDescent="0.35">
      <c r="A38" s="9">
        <f t="shared" si="0"/>
        <v>26</v>
      </c>
      <c r="B38" s="12" t="s">
        <v>38</v>
      </c>
      <c r="C38" s="9">
        <v>58</v>
      </c>
      <c r="D38" s="10"/>
      <c r="E38" s="10"/>
      <c r="F38" s="10">
        <v>0</v>
      </c>
      <c r="G38" s="10">
        <v>0</v>
      </c>
      <c r="H38" s="10">
        <v>0</v>
      </c>
      <c r="I38" s="10">
        <v>0</v>
      </c>
      <c r="J38" s="10">
        <f t="shared" si="1"/>
        <v>0</v>
      </c>
      <c r="L38" s="18"/>
      <c r="M38" s="18"/>
      <c r="N38" s="18"/>
      <c r="O38" s="2"/>
      <c r="P38" s="18"/>
    </row>
    <row r="39" spans="1:16" x14ac:dyDescent="0.35">
      <c r="A39" s="9">
        <f t="shared" si="0"/>
        <v>27</v>
      </c>
      <c r="B39" s="9" t="s">
        <v>26</v>
      </c>
      <c r="C39" s="9">
        <v>70</v>
      </c>
      <c r="D39" s="10">
        <v>783</v>
      </c>
      <c r="E39" s="10">
        <v>5819</v>
      </c>
      <c r="F39" s="10">
        <v>400</v>
      </c>
      <c r="G39" s="10">
        <v>1530</v>
      </c>
      <c r="H39" s="10">
        <v>0</v>
      </c>
      <c r="I39" s="10">
        <v>0</v>
      </c>
      <c r="J39" s="10">
        <f t="shared" si="1"/>
        <v>1930</v>
      </c>
      <c r="L39" s="18"/>
      <c r="M39" s="2"/>
      <c r="N39" s="2"/>
      <c r="O39" s="2"/>
      <c r="P39" s="2"/>
    </row>
    <row r="40" spans="1:16" ht="36" customHeight="1" x14ac:dyDescent="0.35">
      <c r="A40" s="9">
        <f t="shared" si="0"/>
        <v>28</v>
      </c>
      <c r="B40" s="16" t="s">
        <v>28</v>
      </c>
      <c r="C40" s="13" t="s">
        <v>22</v>
      </c>
      <c r="D40" s="11">
        <f>D42+D44+D41</f>
        <v>850</v>
      </c>
      <c r="E40" s="11">
        <f>E41+E42+E44</f>
        <v>15952.33</v>
      </c>
      <c r="F40" s="11">
        <f>F41+F42+F43+F44+F45</f>
        <v>400</v>
      </c>
      <c r="G40" s="11">
        <f t="shared" ref="G40:I40" si="4">G41+G42+G43+G44+G45</f>
        <v>826.54</v>
      </c>
      <c r="H40" s="11">
        <f t="shared" si="4"/>
        <v>78155.02</v>
      </c>
      <c r="I40" s="11">
        <f t="shared" si="4"/>
        <v>2421.6</v>
      </c>
      <c r="J40" s="11">
        <f>F40+G40+H40+I40</f>
        <v>81803.16</v>
      </c>
      <c r="L40" s="18"/>
      <c r="M40" s="2"/>
      <c r="N40" s="2"/>
      <c r="O40" s="2"/>
      <c r="P40" s="2"/>
    </row>
    <row r="41" spans="1:16" x14ac:dyDescent="0.35">
      <c r="A41" s="9">
        <f t="shared" si="0"/>
        <v>29</v>
      </c>
      <c r="B41" s="9" t="s">
        <v>24</v>
      </c>
      <c r="C41" s="9">
        <v>10</v>
      </c>
      <c r="D41" s="10">
        <v>0</v>
      </c>
      <c r="E41" s="10">
        <v>10800</v>
      </c>
      <c r="F41" s="10">
        <v>0</v>
      </c>
      <c r="G41" s="10">
        <v>0</v>
      </c>
      <c r="H41" s="10">
        <v>62928.05</v>
      </c>
      <c r="I41" s="10">
        <v>0</v>
      </c>
      <c r="J41" s="10">
        <f t="shared" ref="J41:J45" si="5">F41+G41+H41+I41</f>
        <v>62928.05</v>
      </c>
      <c r="L41" s="2"/>
      <c r="M41" s="2"/>
      <c r="N41" s="18"/>
      <c r="O41" s="2"/>
      <c r="P41" s="2"/>
    </row>
    <row r="42" spans="1:16" x14ac:dyDescent="0.35">
      <c r="A42" s="9">
        <f t="shared" si="0"/>
        <v>30</v>
      </c>
      <c r="B42" s="9" t="s">
        <v>25</v>
      </c>
      <c r="C42" s="9">
        <v>20</v>
      </c>
      <c r="D42" s="10">
        <v>0</v>
      </c>
      <c r="E42" s="10">
        <v>4356</v>
      </c>
      <c r="F42" s="10">
        <v>0</v>
      </c>
      <c r="G42" s="10">
        <v>326.54000000000002</v>
      </c>
      <c r="H42" s="10">
        <v>14673.46</v>
      </c>
      <c r="I42" s="10">
        <v>0</v>
      </c>
      <c r="J42" s="10">
        <f t="shared" si="5"/>
        <v>15000</v>
      </c>
      <c r="L42" s="2"/>
      <c r="M42" s="2"/>
      <c r="N42" s="18"/>
      <c r="O42" s="2"/>
      <c r="P42" s="2"/>
    </row>
    <row r="43" spans="1:16" ht="36" x14ac:dyDescent="0.35">
      <c r="A43" s="9">
        <f t="shared" si="0"/>
        <v>31</v>
      </c>
      <c r="B43" s="12" t="s">
        <v>37</v>
      </c>
      <c r="C43" s="19">
        <v>59</v>
      </c>
      <c r="D43" s="10"/>
      <c r="E43" s="10"/>
      <c r="F43" s="10">
        <v>0</v>
      </c>
      <c r="G43" s="10">
        <v>0</v>
      </c>
      <c r="H43" s="10">
        <v>450</v>
      </c>
      <c r="I43" s="10">
        <v>0</v>
      </c>
      <c r="J43" s="10">
        <f t="shared" si="5"/>
        <v>450</v>
      </c>
      <c r="L43" s="2"/>
      <c r="M43" s="2"/>
      <c r="N43" s="18"/>
      <c r="O43" s="2"/>
      <c r="P43" s="2"/>
    </row>
    <row r="44" spans="1:16" x14ac:dyDescent="0.35">
      <c r="A44" s="9">
        <f t="shared" si="0"/>
        <v>32</v>
      </c>
      <c r="B44" s="9" t="s">
        <v>26</v>
      </c>
      <c r="C44" s="9">
        <v>70</v>
      </c>
      <c r="D44" s="10">
        <v>850</v>
      </c>
      <c r="E44" s="10">
        <v>796.33</v>
      </c>
      <c r="F44" s="10">
        <v>400</v>
      </c>
      <c r="G44" s="10">
        <v>500</v>
      </c>
      <c r="H44" s="10">
        <v>103.51</v>
      </c>
      <c r="I44" s="10">
        <v>0</v>
      </c>
      <c r="J44" s="10">
        <f t="shared" si="5"/>
        <v>1003.51</v>
      </c>
    </row>
    <row r="45" spans="1:16" ht="36" x14ac:dyDescent="0.35">
      <c r="A45" s="9">
        <f t="shared" si="0"/>
        <v>33</v>
      </c>
      <c r="B45" s="12" t="s">
        <v>38</v>
      </c>
      <c r="C45" s="9">
        <v>58</v>
      </c>
      <c r="D45" s="10"/>
      <c r="E45" s="10"/>
      <c r="F45" s="10">
        <v>0</v>
      </c>
      <c r="G45" s="10">
        <v>0</v>
      </c>
      <c r="H45" s="10">
        <v>0</v>
      </c>
      <c r="I45" s="10">
        <v>2421.6</v>
      </c>
      <c r="J45" s="10">
        <f t="shared" si="5"/>
        <v>2421.6</v>
      </c>
    </row>
    <row r="46" spans="1:16" x14ac:dyDescent="0.35">
      <c r="A46" s="9">
        <f t="shared" si="0"/>
        <v>34</v>
      </c>
      <c r="B46" s="13" t="s">
        <v>29</v>
      </c>
      <c r="C46" s="13" t="s">
        <v>22</v>
      </c>
      <c r="D46" s="11">
        <f>D48+D51+D47</f>
        <v>850</v>
      </c>
      <c r="E46" s="11">
        <f>E47+E48+E51</f>
        <v>33005.589999999997</v>
      </c>
      <c r="F46" s="11">
        <f>F47+F48+F49+F50+F51</f>
        <v>400</v>
      </c>
      <c r="G46" s="11">
        <f t="shared" ref="G46:I46" si="6">G47+G48+G49+G50+G51</f>
        <v>1656.11</v>
      </c>
      <c r="H46" s="11">
        <f t="shared" si="6"/>
        <v>186837.06</v>
      </c>
      <c r="I46" s="11">
        <f t="shared" si="6"/>
        <v>29419</v>
      </c>
      <c r="J46" s="11">
        <f>F46+G46+H46+I46</f>
        <v>218312.16999999998</v>
      </c>
    </row>
    <row r="47" spans="1:16" x14ac:dyDescent="0.35">
      <c r="A47" s="9">
        <f t="shared" si="0"/>
        <v>35</v>
      </c>
      <c r="B47" s="9" t="s">
        <v>24</v>
      </c>
      <c r="C47" s="9">
        <v>10</v>
      </c>
      <c r="D47" s="10">
        <v>0</v>
      </c>
      <c r="E47" s="10">
        <v>16365</v>
      </c>
      <c r="F47" s="10">
        <v>0</v>
      </c>
      <c r="G47" s="10">
        <v>0</v>
      </c>
      <c r="H47" s="10">
        <v>128237.06</v>
      </c>
      <c r="I47" s="10">
        <v>0</v>
      </c>
      <c r="J47" s="10">
        <f t="shared" ref="J47:J51" si="7">F47+G47+H47+I47</f>
        <v>128237.06</v>
      </c>
    </row>
    <row r="48" spans="1:16" x14ac:dyDescent="0.35">
      <c r="A48" s="9">
        <f t="shared" si="0"/>
        <v>36</v>
      </c>
      <c r="B48" s="9" t="s">
        <v>25</v>
      </c>
      <c r="C48" s="9">
        <v>20</v>
      </c>
      <c r="D48" s="10">
        <v>0</v>
      </c>
      <c r="E48" s="10">
        <v>13320.59</v>
      </c>
      <c r="F48" s="10">
        <v>0</v>
      </c>
      <c r="G48" s="10">
        <v>0</v>
      </c>
      <c r="H48" s="10">
        <v>58000</v>
      </c>
      <c r="I48" s="10">
        <v>0</v>
      </c>
      <c r="J48" s="10">
        <f t="shared" si="7"/>
        <v>58000</v>
      </c>
    </row>
    <row r="49" spans="1:12" ht="36" x14ac:dyDescent="0.35">
      <c r="A49" s="9">
        <f t="shared" si="0"/>
        <v>37</v>
      </c>
      <c r="B49" s="12" t="s">
        <v>37</v>
      </c>
      <c r="C49" s="19">
        <v>59</v>
      </c>
      <c r="D49" s="10"/>
      <c r="E49" s="10"/>
      <c r="F49" s="10">
        <v>0</v>
      </c>
      <c r="G49" s="10">
        <v>0</v>
      </c>
      <c r="H49" s="10">
        <v>600</v>
      </c>
      <c r="I49" s="10">
        <v>0</v>
      </c>
      <c r="J49" s="10">
        <f t="shared" si="7"/>
        <v>600</v>
      </c>
    </row>
    <row r="50" spans="1:12" ht="36" x14ac:dyDescent="0.35">
      <c r="A50" s="9">
        <f t="shared" si="0"/>
        <v>38</v>
      </c>
      <c r="B50" s="12" t="s">
        <v>47</v>
      </c>
      <c r="C50" s="19">
        <v>58</v>
      </c>
      <c r="D50" s="10"/>
      <c r="E50" s="10"/>
      <c r="F50" s="10">
        <v>0</v>
      </c>
      <c r="G50" s="10">
        <v>0</v>
      </c>
      <c r="H50" s="10"/>
      <c r="I50" s="10">
        <v>29419</v>
      </c>
      <c r="J50" s="10">
        <f t="shared" si="7"/>
        <v>29419</v>
      </c>
    </row>
    <row r="51" spans="1:12" x14ac:dyDescent="0.35">
      <c r="A51" s="9">
        <f t="shared" si="0"/>
        <v>39</v>
      </c>
      <c r="B51" s="9" t="s">
        <v>26</v>
      </c>
      <c r="C51" s="9">
        <v>70</v>
      </c>
      <c r="D51" s="10">
        <v>850</v>
      </c>
      <c r="E51" s="10">
        <v>3320</v>
      </c>
      <c r="F51" s="10">
        <v>400</v>
      </c>
      <c r="G51" s="10">
        <v>1656.11</v>
      </c>
      <c r="H51" s="10">
        <v>0</v>
      </c>
      <c r="I51" s="10"/>
      <c r="J51" s="10">
        <f t="shared" si="7"/>
        <v>2056.1099999999997</v>
      </c>
    </row>
    <row r="52" spans="1:12" ht="21" customHeight="1" x14ac:dyDescent="0.35">
      <c r="A52" s="9">
        <f t="shared" si="0"/>
        <v>40</v>
      </c>
      <c r="B52" s="13" t="s">
        <v>30</v>
      </c>
      <c r="C52" s="13" t="s">
        <v>22</v>
      </c>
      <c r="D52" s="11">
        <f>D54+D56+D53</f>
        <v>750</v>
      </c>
      <c r="E52" s="11">
        <f>E53+E54+E56</f>
        <v>8383</v>
      </c>
      <c r="F52" s="11">
        <f>F53+F54+F55+F56</f>
        <v>17</v>
      </c>
      <c r="G52" s="11">
        <f t="shared" ref="G52:I52" si="8">G53+G54+G55+G56</f>
        <v>165.68</v>
      </c>
      <c r="H52" s="11">
        <f t="shared" si="8"/>
        <v>17376.989999999998</v>
      </c>
      <c r="I52" s="11">
        <f t="shared" si="8"/>
        <v>0</v>
      </c>
      <c r="J52" s="11">
        <f>F52+G52+H52+I52</f>
        <v>17559.669999999998</v>
      </c>
    </row>
    <row r="53" spans="1:12" x14ac:dyDescent="0.35">
      <c r="A53" s="9">
        <f t="shared" si="0"/>
        <v>41</v>
      </c>
      <c r="B53" s="9" t="s">
        <v>24</v>
      </c>
      <c r="C53" s="9">
        <v>10</v>
      </c>
      <c r="D53" s="10">
        <v>0</v>
      </c>
      <c r="E53" s="10">
        <v>4283</v>
      </c>
      <c r="F53" s="10">
        <v>0</v>
      </c>
      <c r="G53" s="10">
        <v>0</v>
      </c>
      <c r="H53" s="10">
        <v>13950.07</v>
      </c>
      <c r="I53" s="10">
        <v>0</v>
      </c>
      <c r="J53" s="10">
        <f t="shared" ref="J53:J73" si="9">F53+G53+H53+I53</f>
        <v>13950.07</v>
      </c>
      <c r="L53" s="15"/>
    </row>
    <row r="54" spans="1:12" x14ac:dyDescent="0.35">
      <c r="A54" s="9">
        <f t="shared" si="0"/>
        <v>42</v>
      </c>
      <c r="B54" s="9" t="s">
        <v>25</v>
      </c>
      <c r="C54" s="9">
        <v>20</v>
      </c>
      <c r="D54" s="10">
        <v>0</v>
      </c>
      <c r="E54" s="10">
        <v>2600</v>
      </c>
      <c r="F54" s="10">
        <v>0</v>
      </c>
      <c r="G54" s="10">
        <v>150.68</v>
      </c>
      <c r="H54" s="10">
        <v>3236.92</v>
      </c>
      <c r="I54" s="10">
        <v>0</v>
      </c>
      <c r="J54" s="10">
        <f t="shared" si="9"/>
        <v>3387.6</v>
      </c>
    </row>
    <row r="55" spans="1:12" ht="36" x14ac:dyDescent="0.35">
      <c r="A55" s="9">
        <f t="shared" si="0"/>
        <v>43</v>
      </c>
      <c r="B55" s="12" t="s">
        <v>37</v>
      </c>
      <c r="C55" s="19">
        <v>59</v>
      </c>
      <c r="D55" s="10"/>
      <c r="E55" s="10"/>
      <c r="F55" s="10">
        <v>0</v>
      </c>
      <c r="G55" s="10">
        <v>0</v>
      </c>
      <c r="H55" s="10">
        <v>190</v>
      </c>
      <c r="I55" s="10">
        <v>0</v>
      </c>
      <c r="J55" s="10">
        <f t="shared" si="9"/>
        <v>190</v>
      </c>
      <c r="L55" s="15"/>
    </row>
    <row r="56" spans="1:12" x14ac:dyDescent="0.35">
      <c r="A56" s="9">
        <f t="shared" si="0"/>
        <v>44</v>
      </c>
      <c r="B56" s="9" t="s">
        <v>26</v>
      </c>
      <c r="C56" s="9">
        <v>70</v>
      </c>
      <c r="D56" s="10">
        <v>750</v>
      </c>
      <c r="E56" s="10">
        <v>1500</v>
      </c>
      <c r="F56" s="10">
        <v>17</v>
      </c>
      <c r="G56" s="10">
        <v>15</v>
      </c>
      <c r="H56" s="10">
        <v>0</v>
      </c>
      <c r="I56" s="10">
        <v>0</v>
      </c>
      <c r="J56" s="10">
        <f t="shared" si="9"/>
        <v>32</v>
      </c>
    </row>
    <row r="57" spans="1:12" ht="22.15" customHeight="1" x14ac:dyDescent="0.35">
      <c r="A57" s="9">
        <f t="shared" si="0"/>
        <v>45</v>
      </c>
      <c r="B57" s="13" t="s">
        <v>40</v>
      </c>
      <c r="C57" s="13" t="s">
        <v>13</v>
      </c>
      <c r="D57" s="11" t="e">
        <f>#REF!+D58+#REF!</f>
        <v>#REF!</v>
      </c>
      <c r="E57" s="11" t="e">
        <f>#REF!+E58+#REF!+#REF!</f>
        <v>#REF!</v>
      </c>
      <c r="F57" s="11">
        <f>F58</f>
        <v>0</v>
      </c>
      <c r="G57" s="11">
        <f t="shared" ref="G57" si="10">G58</f>
        <v>52.51</v>
      </c>
      <c r="H57" s="11">
        <f>H58+H59</f>
        <v>144.5</v>
      </c>
      <c r="I57" s="11">
        <f t="shared" ref="I57:J57" si="11">I58+I59</f>
        <v>0</v>
      </c>
      <c r="J57" s="11">
        <f t="shared" si="11"/>
        <v>197.01</v>
      </c>
    </row>
    <row r="58" spans="1:12" x14ac:dyDescent="0.35">
      <c r="A58" s="9">
        <f t="shared" si="0"/>
        <v>46</v>
      </c>
      <c r="B58" s="9" t="s">
        <v>16</v>
      </c>
      <c r="C58" s="9" t="s">
        <v>13</v>
      </c>
      <c r="D58" s="10">
        <v>0</v>
      </c>
      <c r="E58" s="10">
        <v>55</v>
      </c>
      <c r="F58" s="10">
        <v>0</v>
      </c>
      <c r="G58" s="10">
        <v>52.51</v>
      </c>
      <c r="H58" s="10">
        <v>0</v>
      </c>
      <c r="I58" s="10">
        <v>0</v>
      </c>
      <c r="J58" s="10">
        <f t="shared" si="9"/>
        <v>52.51</v>
      </c>
    </row>
    <row r="59" spans="1:12" x14ac:dyDescent="0.35">
      <c r="A59" s="9">
        <f t="shared" si="0"/>
        <v>47</v>
      </c>
      <c r="B59" s="9" t="s">
        <v>59</v>
      </c>
      <c r="C59" s="9" t="s">
        <v>13</v>
      </c>
      <c r="D59" s="10"/>
      <c r="E59" s="10"/>
      <c r="F59" s="10">
        <v>0</v>
      </c>
      <c r="G59" s="10">
        <v>0</v>
      </c>
      <c r="H59" s="10">
        <v>144.5</v>
      </c>
      <c r="I59" s="10">
        <v>0</v>
      </c>
      <c r="J59" s="10">
        <f t="shared" si="9"/>
        <v>144.5</v>
      </c>
    </row>
    <row r="60" spans="1:12" ht="40.9" customHeight="1" x14ac:dyDescent="0.35">
      <c r="A60" s="9">
        <f t="shared" si="0"/>
        <v>48</v>
      </c>
      <c r="B60" s="16" t="s">
        <v>41</v>
      </c>
      <c r="C60" s="22" t="s">
        <v>12</v>
      </c>
      <c r="D60" s="11" t="e">
        <f>D61+D62+D63+D64+#REF!+D65+D66+D68+D69+D67</f>
        <v>#REF!</v>
      </c>
      <c r="E60" s="11" t="e">
        <f>E61+E62+E63+E64+#REF!+E65+E66+E67+E68+E69</f>
        <v>#REF!</v>
      </c>
      <c r="F60" s="11">
        <f>F61+F62+F63+F64+F65+F66+F67+F68+F69+F70</f>
        <v>58865</v>
      </c>
      <c r="G60" s="11">
        <f t="shared" ref="G60:I60" si="12">G61+G62+G63+G64+G65+G66+G67+G68+G69+G70</f>
        <v>814.32</v>
      </c>
      <c r="H60" s="11">
        <f>H61+H62+H63+H64+H65+H66+H67+H68+H69+H70</f>
        <v>1063.6199999999999</v>
      </c>
      <c r="I60" s="11">
        <f t="shared" si="12"/>
        <v>1692.05</v>
      </c>
      <c r="J60" s="11">
        <f t="shared" si="9"/>
        <v>62434.990000000005</v>
      </c>
    </row>
    <row r="61" spans="1:12" x14ac:dyDescent="0.35">
      <c r="A61" s="9">
        <f t="shared" si="0"/>
        <v>49</v>
      </c>
      <c r="B61" s="9" t="s">
        <v>5</v>
      </c>
      <c r="C61" s="23" t="s">
        <v>12</v>
      </c>
      <c r="D61" s="10">
        <v>5999</v>
      </c>
      <c r="E61" s="10">
        <v>257.42</v>
      </c>
      <c r="F61" s="10">
        <v>30174.16</v>
      </c>
      <c r="G61" s="10">
        <v>242.84</v>
      </c>
      <c r="H61" s="10">
        <v>163.62</v>
      </c>
      <c r="I61" s="10"/>
      <c r="J61" s="10">
        <f t="shared" si="9"/>
        <v>30580.62</v>
      </c>
    </row>
    <row r="62" spans="1:12" x14ac:dyDescent="0.35">
      <c r="A62" s="9">
        <f t="shared" si="0"/>
        <v>50</v>
      </c>
      <c r="B62" s="9" t="s">
        <v>6</v>
      </c>
      <c r="C62" s="9" t="s">
        <v>12</v>
      </c>
      <c r="D62" s="10">
        <v>1331</v>
      </c>
      <c r="E62" s="10">
        <v>154</v>
      </c>
      <c r="F62" s="10">
        <v>6015.27</v>
      </c>
      <c r="G62" s="10">
        <v>0</v>
      </c>
      <c r="H62" s="10">
        <v>55</v>
      </c>
      <c r="I62" s="10"/>
      <c r="J62" s="10">
        <f t="shared" si="9"/>
        <v>6070.27</v>
      </c>
    </row>
    <row r="63" spans="1:12" x14ac:dyDescent="0.35">
      <c r="A63" s="9">
        <f t="shared" si="0"/>
        <v>51</v>
      </c>
      <c r="B63" s="9" t="s">
        <v>7</v>
      </c>
      <c r="C63" s="9" t="s">
        <v>12</v>
      </c>
      <c r="D63" s="10">
        <v>784</v>
      </c>
      <c r="E63" s="10">
        <v>94</v>
      </c>
      <c r="F63" s="10">
        <v>3033.88</v>
      </c>
      <c r="G63" s="10">
        <v>62.94</v>
      </c>
      <c r="H63" s="10">
        <v>101</v>
      </c>
      <c r="I63" s="10">
        <v>0</v>
      </c>
      <c r="J63" s="10">
        <f t="shared" si="9"/>
        <v>3197.82</v>
      </c>
    </row>
    <row r="64" spans="1:12" ht="21" customHeight="1" x14ac:dyDescent="0.35">
      <c r="A64" s="9">
        <f t="shared" si="0"/>
        <v>52</v>
      </c>
      <c r="B64" s="9" t="s">
        <v>8</v>
      </c>
      <c r="C64" s="9" t="s">
        <v>12</v>
      </c>
      <c r="D64" s="10">
        <v>1369</v>
      </c>
      <c r="E64" s="10">
        <v>180</v>
      </c>
      <c r="F64" s="10">
        <v>4811.37</v>
      </c>
      <c r="G64" s="10">
        <v>1.03</v>
      </c>
      <c r="H64" s="10">
        <v>245</v>
      </c>
      <c r="I64" s="10">
        <v>1692.05</v>
      </c>
      <c r="J64" s="10">
        <f t="shared" si="9"/>
        <v>6749.45</v>
      </c>
    </row>
    <row r="65" spans="1:14" ht="21.6" customHeight="1" x14ac:dyDescent="0.35">
      <c r="A65" s="9">
        <f t="shared" si="0"/>
        <v>53</v>
      </c>
      <c r="B65" s="9" t="s">
        <v>9</v>
      </c>
      <c r="C65" s="9" t="s">
        <v>12</v>
      </c>
      <c r="D65" s="10">
        <v>395</v>
      </c>
      <c r="E65" s="10">
        <v>50</v>
      </c>
      <c r="F65" s="10">
        <v>1045.9000000000001</v>
      </c>
      <c r="G65" s="10">
        <v>71.59</v>
      </c>
      <c r="H65" s="10">
        <v>30</v>
      </c>
      <c r="I65" s="10"/>
      <c r="J65" s="10">
        <f t="shared" si="9"/>
        <v>1147.49</v>
      </c>
    </row>
    <row r="66" spans="1:14" ht="39" customHeight="1" x14ac:dyDescent="0.35">
      <c r="A66" s="9">
        <f t="shared" si="0"/>
        <v>54</v>
      </c>
      <c r="B66" s="12" t="s">
        <v>20</v>
      </c>
      <c r="C66" s="9" t="s">
        <v>12</v>
      </c>
      <c r="D66" s="10">
        <v>920</v>
      </c>
      <c r="E66" s="10">
        <v>50</v>
      </c>
      <c r="F66" s="10">
        <v>2276.38</v>
      </c>
      <c r="G66" s="10">
        <v>49.56</v>
      </c>
      <c r="H66" s="10">
        <v>29</v>
      </c>
      <c r="I66" s="10"/>
      <c r="J66" s="10">
        <f t="shared" si="9"/>
        <v>2354.94</v>
      </c>
      <c r="L66" s="15"/>
      <c r="N66" s="15"/>
    </row>
    <row r="67" spans="1:14" x14ac:dyDescent="0.35">
      <c r="A67" s="9">
        <f t="shared" si="0"/>
        <v>55</v>
      </c>
      <c r="B67" s="9" t="s">
        <v>34</v>
      </c>
      <c r="C67" s="9" t="s">
        <v>12</v>
      </c>
      <c r="D67" s="10">
        <v>845</v>
      </c>
      <c r="E67" s="10">
        <v>315</v>
      </c>
      <c r="F67" s="10">
        <v>2559.73</v>
      </c>
      <c r="G67" s="10">
        <v>332.74</v>
      </c>
      <c r="H67" s="10">
        <v>300</v>
      </c>
      <c r="I67" s="10"/>
      <c r="J67" s="10">
        <f t="shared" si="9"/>
        <v>3192.4700000000003</v>
      </c>
    </row>
    <row r="68" spans="1:14" x14ac:dyDescent="0.35">
      <c r="A68" s="9">
        <f t="shared" si="0"/>
        <v>56</v>
      </c>
      <c r="B68" s="9" t="s">
        <v>19</v>
      </c>
      <c r="C68" s="9" t="s">
        <v>12</v>
      </c>
      <c r="D68" s="10">
        <v>677</v>
      </c>
      <c r="E68" s="10">
        <v>68</v>
      </c>
      <c r="F68" s="10">
        <v>1158.51</v>
      </c>
      <c r="G68" s="10">
        <v>25.97</v>
      </c>
      <c r="H68" s="10">
        <v>50</v>
      </c>
      <c r="I68" s="10"/>
      <c r="J68" s="10">
        <f t="shared" si="9"/>
        <v>1234.48</v>
      </c>
    </row>
    <row r="69" spans="1:14" x14ac:dyDescent="0.35">
      <c r="A69" s="9">
        <f t="shared" si="0"/>
        <v>57</v>
      </c>
      <c r="B69" s="9" t="s">
        <v>21</v>
      </c>
      <c r="C69" s="9" t="s">
        <v>12</v>
      </c>
      <c r="D69" s="10">
        <v>206</v>
      </c>
      <c r="E69" s="10">
        <v>12</v>
      </c>
      <c r="F69" s="10">
        <v>434.34</v>
      </c>
      <c r="G69" s="10">
        <v>4.8899999999999997</v>
      </c>
      <c r="H69" s="10">
        <v>20</v>
      </c>
      <c r="I69" s="10"/>
      <c r="J69" s="10">
        <f t="shared" si="9"/>
        <v>459.22999999999996</v>
      </c>
    </row>
    <row r="70" spans="1:14" x14ac:dyDescent="0.35">
      <c r="A70" s="9">
        <f t="shared" si="0"/>
        <v>58</v>
      </c>
      <c r="B70" s="9" t="s">
        <v>32</v>
      </c>
      <c r="C70" s="9" t="s">
        <v>12</v>
      </c>
      <c r="D70" s="10"/>
      <c r="E70" s="10"/>
      <c r="F70" s="10">
        <v>7355.46</v>
      </c>
      <c r="G70" s="10">
        <v>22.76</v>
      </c>
      <c r="H70" s="10">
        <v>70</v>
      </c>
      <c r="I70" s="10"/>
      <c r="J70" s="10">
        <f t="shared" si="9"/>
        <v>7448.22</v>
      </c>
    </row>
    <row r="71" spans="1:14" ht="20.45" customHeight="1" x14ac:dyDescent="0.35">
      <c r="A71" s="9">
        <f t="shared" si="0"/>
        <v>59</v>
      </c>
      <c r="B71" s="16" t="s">
        <v>42</v>
      </c>
      <c r="C71" s="13" t="s">
        <v>43</v>
      </c>
      <c r="D71" s="10"/>
      <c r="E71" s="10"/>
      <c r="F71" s="11">
        <f>F72+F73</f>
        <v>0</v>
      </c>
      <c r="G71" s="11">
        <f t="shared" ref="G71:I71" si="13">G72+G73</f>
        <v>1443.23</v>
      </c>
      <c r="H71" s="11">
        <f>H72+H73</f>
        <v>4197</v>
      </c>
      <c r="I71" s="11">
        <f t="shared" si="13"/>
        <v>0</v>
      </c>
      <c r="J71" s="11">
        <f t="shared" si="9"/>
        <v>5640.23</v>
      </c>
    </row>
    <row r="72" spans="1:14" x14ac:dyDescent="0.35">
      <c r="A72" s="9">
        <f t="shared" si="0"/>
        <v>60</v>
      </c>
      <c r="B72" s="9" t="s">
        <v>25</v>
      </c>
      <c r="C72" s="9" t="s">
        <v>44</v>
      </c>
      <c r="D72" s="10"/>
      <c r="E72" s="10"/>
      <c r="F72" s="10">
        <v>0</v>
      </c>
      <c r="G72" s="10">
        <v>1143.23</v>
      </c>
      <c r="H72" s="10">
        <v>4197</v>
      </c>
      <c r="I72" s="10"/>
      <c r="J72" s="10">
        <f t="shared" si="9"/>
        <v>5340.23</v>
      </c>
    </row>
    <row r="73" spans="1:14" x14ac:dyDescent="0.35">
      <c r="A73" s="9">
        <f t="shared" si="0"/>
        <v>61</v>
      </c>
      <c r="B73" s="9" t="s">
        <v>26</v>
      </c>
      <c r="C73" s="9" t="s">
        <v>45</v>
      </c>
      <c r="D73" s="10"/>
      <c r="E73" s="10"/>
      <c r="F73" s="10">
        <v>0</v>
      </c>
      <c r="G73" s="10">
        <v>300</v>
      </c>
      <c r="H73" s="10">
        <v>0</v>
      </c>
      <c r="I73" s="10"/>
      <c r="J73" s="10">
        <f t="shared" si="9"/>
        <v>300</v>
      </c>
    </row>
    <row r="74" spans="1:14" x14ac:dyDescent="0.35">
      <c r="A74" s="24"/>
      <c r="B74" s="24"/>
      <c r="C74" s="24"/>
      <c r="D74" s="18"/>
      <c r="E74" s="18"/>
      <c r="F74" s="18"/>
      <c r="G74" s="18"/>
      <c r="H74" s="18"/>
      <c r="I74" s="18"/>
      <c r="J74" s="18"/>
    </row>
    <row r="75" spans="1:14" x14ac:dyDescent="0.35">
      <c r="A75" s="24"/>
      <c r="B75" s="24"/>
      <c r="C75" s="24"/>
      <c r="D75" s="18"/>
      <c r="E75" s="18"/>
      <c r="F75" s="18"/>
      <c r="G75" s="18"/>
      <c r="H75" s="18"/>
      <c r="I75" s="18"/>
      <c r="J75" s="18"/>
    </row>
    <row r="76" spans="1:14" x14ac:dyDescent="0.35">
      <c r="A76" s="24"/>
      <c r="B76" s="35"/>
      <c r="C76" s="47"/>
      <c r="D76" s="47"/>
      <c r="E76" s="29"/>
      <c r="F76" s="36"/>
      <c r="G76" s="36"/>
      <c r="H76" s="37"/>
      <c r="I76" s="47" t="s">
        <v>55</v>
      </c>
      <c r="J76" s="47"/>
      <c r="K76" s="29"/>
    </row>
    <row r="77" spans="1:14" x14ac:dyDescent="0.35">
      <c r="A77" s="25"/>
      <c r="B77" s="35" t="s">
        <v>54</v>
      </c>
      <c r="C77" s="43"/>
      <c r="D77" s="43"/>
      <c r="E77" s="43"/>
      <c r="F77" s="33"/>
      <c r="G77" s="38"/>
      <c r="H77" s="38"/>
      <c r="I77" s="43" t="s">
        <v>56</v>
      </c>
      <c r="J77" s="43"/>
      <c r="K77" s="43"/>
    </row>
    <row r="78" spans="1:14" x14ac:dyDescent="0.35">
      <c r="A78" s="25"/>
      <c r="B78" s="35" t="s">
        <v>57</v>
      </c>
      <c r="C78" s="47"/>
      <c r="D78" s="47"/>
      <c r="E78" s="29"/>
      <c r="F78" s="29"/>
      <c r="G78" s="38"/>
      <c r="H78" s="38"/>
      <c r="I78" s="47" t="s">
        <v>58</v>
      </c>
      <c r="J78" s="47"/>
      <c r="K78" s="29"/>
    </row>
    <row r="79" spans="1:14" x14ac:dyDescent="0.35">
      <c r="A79" s="4"/>
      <c r="B79" s="4"/>
      <c r="C79" s="4"/>
      <c r="F79" s="26"/>
      <c r="G79" s="26"/>
      <c r="H79" s="26"/>
      <c r="I79" s="4"/>
    </row>
    <row r="80" spans="1:14" x14ac:dyDescent="0.35">
      <c r="A80" s="4"/>
      <c r="B80" s="3"/>
      <c r="C80" s="27"/>
      <c r="F80" s="28"/>
      <c r="G80" s="28"/>
      <c r="H80" s="28"/>
      <c r="I80" s="28"/>
    </row>
    <row r="81" spans="2:3" x14ac:dyDescent="0.35">
      <c r="B81" s="54"/>
      <c r="C81" s="54"/>
    </row>
    <row r="82" spans="2:3" x14ac:dyDescent="0.35">
      <c r="B82" s="3"/>
      <c r="C82" s="27"/>
    </row>
  </sheetData>
  <mergeCells count="28">
    <mergeCell ref="C78:D78"/>
    <mergeCell ref="B81:C81"/>
    <mergeCell ref="E9:E12"/>
    <mergeCell ref="F9:F12"/>
    <mergeCell ref="I9:I12"/>
    <mergeCell ref="C76:D76"/>
    <mergeCell ref="C77:E77"/>
    <mergeCell ref="I76:J76"/>
    <mergeCell ref="I77:K77"/>
    <mergeCell ref="I78:J78"/>
    <mergeCell ref="A9:A12"/>
    <mergeCell ref="B9:B12"/>
    <mergeCell ref="C9:C12"/>
    <mergeCell ref="D9:D12"/>
    <mergeCell ref="A2:B2"/>
    <mergeCell ref="H9:H12"/>
    <mergeCell ref="J9:J12"/>
    <mergeCell ref="G9:G12"/>
    <mergeCell ref="I4:J4"/>
    <mergeCell ref="I5:J5"/>
    <mergeCell ref="I3:J3"/>
    <mergeCell ref="A6:J6"/>
    <mergeCell ref="A1:J1"/>
    <mergeCell ref="E2:F2"/>
    <mergeCell ref="A3:B3"/>
    <mergeCell ref="A4:B4"/>
    <mergeCell ref="F3:G3"/>
    <mergeCell ref="I2:J2"/>
  </mergeCells>
  <phoneticPr fontId="2" type="noConversion"/>
  <pageMargins left="0.30866141699999999" right="0.1" top="0.91181102362204702" bottom="0.32244094499999998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 19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2021-04-14T06:23:06Z</cp:lastPrinted>
  <dcterms:created xsi:type="dcterms:W3CDTF">2009-05-18T06:15:42Z</dcterms:created>
  <dcterms:modified xsi:type="dcterms:W3CDTF">2021-04-26T08:05:51Z</dcterms:modified>
</cp:coreProperties>
</file>