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5_sedinta_ordinara_22_aprilie_2021\hotarari_alb_negru\50_3_aprobare buget an 2021\"/>
    </mc:Choice>
  </mc:AlternateContent>
  <xr:revisionPtr revIDLastSave="0" documentId="13_ncr:1_{96BA1EAF-62AE-481D-B957-DAEE2A7F856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D58" i="2" l="1"/>
  <c r="D103" i="2"/>
  <c r="D57" i="2"/>
  <c r="D186" i="2"/>
  <c r="D192" i="2"/>
  <c r="D178" i="2"/>
  <c r="D182" i="2"/>
  <c r="D157" i="2"/>
  <c r="D127" i="2"/>
  <c r="D114" i="2"/>
  <c r="D79" i="2"/>
  <c r="D54" i="2"/>
  <c r="D75" i="2"/>
  <c r="D72" i="2"/>
  <c r="D109" i="2"/>
  <c r="D56" i="2"/>
  <c r="D218" i="2"/>
  <c r="D223" i="2"/>
  <c r="D49" i="2"/>
  <c r="D55" i="2"/>
  <c r="D172" i="2"/>
  <c r="D146" i="2"/>
  <c r="D144" i="2" s="1"/>
  <c r="D130" i="2"/>
  <c r="D123" i="2"/>
  <c r="D118" i="2"/>
  <c r="D99" i="2"/>
  <c r="D95" i="2"/>
  <c r="D90" i="2"/>
  <c r="D68" i="2"/>
  <c r="D16" i="2"/>
  <c r="D15" i="2" s="1"/>
  <c r="D51" i="2" l="1"/>
  <c r="D48" i="2" l="1"/>
  <c r="D41" i="2" l="1"/>
  <c r="D45" i="2" s="1"/>
  <c r="D59" i="2" l="1"/>
  <c r="D53" i="2"/>
  <c r="D52" i="2"/>
  <c r="D50" i="2"/>
  <c r="D227" i="2" l="1"/>
  <c r="D226" i="2" s="1"/>
  <c r="D244" i="2"/>
  <c r="D221" i="2"/>
  <c r="D210" i="2"/>
  <c r="D209" i="2" s="1"/>
  <c r="D204" i="2"/>
  <c r="D203" i="2" s="1"/>
  <c r="D200" i="2"/>
  <c r="D199" i="2" s="1"/>
  <c r="D196" i="2"/>
  <c r="D195" i="2" s="1"/>
  <c r="D191" i="2"/>
  <c r="D185" i="2"/>
  <c r="D181" i="2"/>
  <c r="D177" i="2"/>
  <c r="D171" i="2"/>
  <c r="D167" i="2"/>
  <c r="D166" i="2" s="1"/>
  <c r="D162" i="2"/>
  <c r="D161" i="2" s="1"/>
  <c r="D156" i="2"/>
  <c r="D136" i="2"/>
  <c r="D134" i="2"/>
  <c r="D86" i="2"/>
  <c r="D85" i="2" s="1"/>
  <c r="D83" i="2"/>
  <c r="D82" i="2" s="1"/>
  <c r="D77" i="2"/>
  <c r="D67" i="2"/>
  <c r="D61" i="2"/>
  <c r="D60" i="2" s="1"/>
  <c r="D155" i="2" l="1"/>
  <c r="D154" i="2" s="1"/>
  <c r="D66" i="2"/>
  <c r="D89" i="2"/>
  <c r="D88" i="2" s="1"/>
  <c r="D47" i="2" l="1"/>
  <c r="A13" i="2" l="1"/>
  <c r="A14" i="2" s="1"/>
  <c r="A15" i="2" s="1"/>
  <c r="A16" i="2" s="1"/>
  <c r="A17" i="2" s="1"/>
  <c r="A18" i="2" s="1"/>
  <c r="A19" i="2" l="1"/>
  <c r="A20" i="2" l="1"/>
  <c r="A21" i="2" s="1"/>
  <c r="A22" i="2" s="1"/>
  <c r="A23" i="2" s="1"/>
  <c r="A24" i="2" s="1"/>
  <c r="A25" i="2" s="1"/>
  <c r="A26" i="2" l="1"/>
  <c r="A27" i="2" l="1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l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l="1"/>
  <c r="A71" i="2" s="1"/>
  <c r="A72" i="2" l="1"/>
  <c r="A73" i="2" l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l="1"/>
  <c r="A108" i="2" l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l="1"/>
  <c r="A150" i="2" s="1"/>
  <c r="A151" i="2" s="1"/>
  <c r="A152" i="2" s="1"/>
  <c r="A153" i="2" s="1"/>
  <c r="A154" i="2" s="1"/>
  <c r="A155" i="2" s="1"/>
  <c r="A156" i="2" s="1"/>
  <c r="A157" i="2" l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l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l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l="1"/>
  <c r="A243" i="2" s="1"/>
  <c r="A244" i="2" s="1"/>
  <c r="A245" i="2" s="1"/>
</calcChain>
</file>

<file path=xl/sharedStrings.xml><?xml version="1.0" encoding="utf-8"?>
<sst xmlns="http://schemas.openxmlformats.org/spreadsheetml/2006/main" count="467" uniqueCount="244">
  <si>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</si>
  <si>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</si>
  <si>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</si>
  <si>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</si>
  <si>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</si>
  <si>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</si>
  <si>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</si>
  <si>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</si>
  <si>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</si>
  <si>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</si>
  <si>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</si>
  <si>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</si>
  <si>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</si>
  <si>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</si>
  <si>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</si>
  <si>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</si>
  <si>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</si>
  <si>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</si>
  <si>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</si>
  <si>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</si>
  <si>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</si>
  <si>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</si>
  <si>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</si>
  <si>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</si>
  <si>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</si>
  <si>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</si>
  <si>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</si>
  <si>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</si>
  <si>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</si>
  <si>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</si>
  <si>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</si>
  <si>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</si>
  <si>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</si>
  <si>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</si>
  <si>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</si>
  <si>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</si>
  <si>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</si>
  <si>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</si>
  <si>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</si>
  <si>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</si>
  <si>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</si>
  <si>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</si>
  <si>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</si>
  <si>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</si>
  <si>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</si>
  <si>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</si>
  <si>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</si>
  <si>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</si>
  <si>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</si>
  <si>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</si>
  <si>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</si>
  <si>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</si>
  <si>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</si>
  <si>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</si>
  <si>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</si>
  <si>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</si>
  <si>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</si>
  <si>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</si>
  <si>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</si>
  <si>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</si>
  <si>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</si>
  <si>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</si>
  <si>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</si>
  <si>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</si>
  <si>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</si>
  <si>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</si>
  <si>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</si>
  <si>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</si>
  <si>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</si>
  <si>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</si>
  <si>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</si>
  <si>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</si>
  <si>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</si>
  <si>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</si>
  <si>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</si>
  <si>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</si>
  <si>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</si>
  <si>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</si>
  <si>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</si>
  <si>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</si>
  <si>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</si>
  <si>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</si>
  <si>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</si>
  <si>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</si>
  <si>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</si>
  <si>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</si>
  <si>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</si>
  <si>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</si>
  <si>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</si>
  <si>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</si>
  <si>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</si>
  <si>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</si>
  <si>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</si>
  <si>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</si>
  <si>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</si>
  <si>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</si>
  <si>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</si>
  <si>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</si>
  <si>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</si>
  <si>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</si>
  <si>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</si>
  <si>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</si>
  <si>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</si>
  <si>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</si>
  <si>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</si>
  <si>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</si>
  <si>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</si>
  <si>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</si>
  <si>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</si>
  <si>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</si>
  <si>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</si>
  <si>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</si>
  <si>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</si>
  <si>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</si>
  <si>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</si>
  <si>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</si>
  <si>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</si>
  <si>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</si>
  <si>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</si>
  <si>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</si>
  <si>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</si>
  <si>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</si>
  <si>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</si>
  <si>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</si>
  <si>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</si>
  <si>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</si>
  <si>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</si>
  <si>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</si>
  <si>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</si>
  <si>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</si>
  <si>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</si>
  <si>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</si>
  <si>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</si>
  <si>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</si>
  <si>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</si>
  <si>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</si>
  <si>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</si>
  <si>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</si>
  <si>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</si>
  <si>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</si>
  <si>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</si>
  <si>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</si>
  <si>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</si>
  <si>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</si>
  <si>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</si>
  <si>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</si>
  <si>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</si>
  <si>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</si>
  <si>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</si>
  <si>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</si>
  <si>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</si>
  <si>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</si>
  <si>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</si>
  <si>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</si>
  <si>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</si>
  <si>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</si>
  <si>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</si>
  <si>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</si>
  <si>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</si>
  <si>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</si>
  <si>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</si>
  <si>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</si>
  <si>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</si>
  <si>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</si>
  <si>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</si>
  <si>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</si>
  <si>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</si>
  <si>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</si>
  <si>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</si>
  <si>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</si>
  <si>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</si>
  <si>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</si>
  <si>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</si>
  <si>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</si>
  <si>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</si>
  <si>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</si>
  <si>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</si>
  <si>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</si>
  <si>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</si>
  <si>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</si>
  <si>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</si>
  <si>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</si>
  <si>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</si>
  <si>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</si>
  <si>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</si>
  <si>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</si>
  <si>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</si>
  <si>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</si>
  <si>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</si>
  <si>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</si>
  <si>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</si>
  <si>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</si>
  <si>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</si>
  <si>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</si>
  <si>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</si>
  <si>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</si>
  <si>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</si>
  <si>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</si>
  <si>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</si>
  <si>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</si>
  <si>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</si>
  <si>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</si>
  <si>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</si>
  <si>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</si>
  <si>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 xml:space="preserve">    BUGETUL LOCAL  AL JUDEŢULUI CLUJ PE ANUL 2021 PE CAPITOLE, SUBCAPITOLE ȘI TITLURI </t>
  </si>
  <si>
    <t>Sume defalcate din TVA-Burse învățământ special</t>
  </si>
  <si>
    <t>Sume defalcate din TVA pentru echilibrare-Spital Clinic Județean-Neurochirurgie</t>
  </si>
  <si>
    <t>11 02 06</t>
  </si>
  <si>
    <t>Subvenții de la Bugetul de stat pentru carantină</t>
  </si>
  <si>
    <t>42 02 80</t>
  </si>
  <si>
    <t>36 02 47</t>
  </si>
  <si>
    <t>Alte venituri pt finanțarea secțiunii de dezvoltare(trageri din credit aprobate MFP 2021)</t>
  </si>
  <si>
    <t>Excedent 31.12.2020</t>
  </si>
  <si>
    <t>Alte cheltuieli-Burse elevi</t>
  </si>
  <si>
    <t>65 02 59</t>
  </si>
  <si>
    <t>Dotarea UPU Spital Copii în contextul pandemiei COVID-19</t>
  </si>
  <si>
    <t>Consolidarea capacitatii Județului Cluj în gestionarea crizei sanitare COVID-19</t>
  </si>
  <si>
    <t>Cheltuieli curente- CJC-carantină</t>
  </si>
  <si>
    <t>66 02 20</t>
  </si>
  <si>
    <t>CJC-cheltuieli de capital-Amenajare si extindere parc etnografic National Romulus Vuia</t>
  </si>
  <si>
    <t>42 02 51</t>
  </si>
  <si>
    <t>Sume primite de la bugetul de stat pentru finantarea unor programe de interes national destinate sectiunii de dezvoltare a bugetului local</t>
  </si>
  <si>
    <t xml:space="preserve"> BUGET  2021</t>
  </si>
  <si>
    <t xml:space="preserve">Parc Industrial TETAROM I, IV, </t>
  </si>
  <si>
    <t>Majorare capital social-Univers T</t>
  </si>
  <si>
    <t>Anexa nr. 2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</si>
  <si>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</si>
  <si>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</si>
  <si>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</si>
  <si>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</si>
  <si>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</si>
  <si>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</si>
  <si>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</si>
  <si>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</si>
  <si>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</si>
  <si>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</si>
  <si>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</si>
  <si>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</si>
  <si>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</si>
  <si>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proiect FEN</t>
  </si>
  <si>
    <t>la Hotărârea nr. 50/2021</t>
  </si>
  <si>
    <t xml:space="preserve">                                      PREȘEDINTE                 SECRETAR GENERAL AL JUDEȚULUI</t>
  </si>
  <si>
    <t xml:space="preserve">                      ALIN TIȘE                                      SIMONA GACI</t>
  </si>
  <si>
    <t xml:space="preserve">      Contrasemnează: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</si>
</sst>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b/>
      <sz val="12"/>
      <name val="Montserrat Light"/>
    </font>
    <font>
      <sz val="12"/>
      <name val="Montserrat Light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/>
    <xf numFmtId="0" fontId="2" fillId="0" borderId="0" xfId="1" applyFont="1"/>
    <xf numFmtId="0" fontId="3" fillId="0" borderId="1" xfId="1" applyFont="1" applyBorder="1" applyAlignment="1">
      <alignment wrapText="1"/>
    </xf>
    <xf numFmtId="0" fontId="3" fillId="0" borderId="0" xfId="0" applyFont="1" applyBorder="1"/>
    <xf numFmtId="0" fontId="3" fillId="0" borderId="0" xfId="1" applyFont="1" applyBorder="1" applyAlignment="1">
      <alignment wrapText="1"/>
    </xf>
    <xf numFmtId="4" fontId="3" fillId="0" borderId="0" xfId="0" applyNumberFormat="1" applyFont="1"/>
    <xf numFmtId="4" fontId="2" fillId="0" borderId="0" xfId="0" applyNumberFormat="1" applyFont="1" applyBorder="1"/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15" fontId="4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/>
    <xf numFmtId="0" fontId="4" fillId="0" borderId="0" xfId="0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49" fontId="5" fillId="0" borderId="1" xfId="1" applyNumberFormat="1" applyFont="1" applyBorder="1" applyAlignment="1">
      <alignment horizontal="left"/>
    </xf>
    <xf numFmtId="0" fontId="5" fillId="0" borderId="1" xfId="1" applyFont="1" applyBorder="1" applyAlignment="1">
      <alignment wrapText="1"/>
    </xf>
    <xf numFmtId="0" fontId="5" fillId="3" borderId="1" xfId="1" applyFont="1" applyFill="1" applyBorder="1" applyAlignment="1">
      <alignment wrapText="1"/>
    </xf>
    <xf numFmtId="4" fontId="5" fillId="3" borderId="1" xfId="0" applyNumberFormat="1" applyFont="1" applyFill="1" applyBorder="1"/>
    <xf numFmtId="0" fontId="4" fillId="0" borderId="1" xfId="1" applyFont="1" applyBorder="1"/>
    <xf numFmtId="4" fontId="4" fillId="0" borderId="1" xfId="0" applyNumberFormat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4" fontId="4" fillId="3" borderId="1" xfId="0" applyNumberFormat="1" applyFont="1" applyFill="1" applyBorder="1"/>
    <xf numFmtId="4" fontId="5" fillId="0" borderId="1" xfId="0" applyNumberFormat="1" applyFont="1" applyBorder="1"/>
    <xf numFmtId="0" fontId="5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6" fillId="0" borderId="1" xfId="1" applyFont="1" applyBorder="1"/>
    <xf numFmtId="0" fontId="4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4" fontId="4" fillId="0" borderId="0" xfId="0" applyNumberFormat="1" applyFont="1" applyBorder="1"/>
    <xf numFmtId="0" fontId="5" fillId="0" borderId="0" xfId="0" applyFont="1"/>
    <xf numFmtId="0" fontId="4" fillId="0" borderId="0" xfId="1" applyFont="1"/>
    <xf numFmtId="0" fontId="4" fillId="0" borderId="0" xfId="1" applyFont="1" applyAlignment="1"/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548640</xdr:colOff>
      <xdr:row>0</xdr:row>
      <xdr:rowOff>45720</xdr:rowOff>
    </xdr:from>
    <xdr:to>
      <xdr:col>3</xdr:col>
      <xdr:colOff>899160</xdr:colOff>
      <xdr:row>0</xdr:row>
      <xdr:rowOff>800100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73A8311-D375-42FC-A6D8-01350EA0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" y="45720"/>
          <a:ext cx="543306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6"/>
  <sheetViews>
    <sheetView tabSelected="1" zoomScaleNormal="100" workbookViewId="0">
      <selection activeCell="D255" sqref="D255"/>
    </sheetView>
  </sheetViews>
  <sheetFormatPr defaultColWidth="9.140625" defaultRowHeight="18.75" x14ac:dyDescent="0.35"/>
  <cols>
    <col min="1" max="1" width="5.7109375" style="15" customWidth="1"/>
    <col min="2" max="2" width="62.28515625" style="1" customWidth="1"/>
    <col min="3" max="3" width="11.7109375" style="1" customWidth="1"/>
    <col min="4" max="4" width="24.7109375" style="1" customWidth="1"/>
    <col min="5" max="5" width="9.140625" style="1"/>
    <col min="6" max="6" width="14.5703125" style="1" customWidth="1"/>
    <col min="7" max="16384" width="9.140625" style="1"/>
  </cols>
  <sheetData>
    <row r="1" spans="1:4" ht="76.150000000000006" customHeight="1" x14ac:dyDescent="0.35">
      <c r="A1" s="43"/>
      <c r="B1" s="43"/>
      <c r="C1" s="43"/>
      <c r="D1" s="43"/>
    </row>
    <row r="2" spans="1:4" x14ac:dyDescent="0.35">
      <c r="A2" s="45"/>
      <c r="B2" s="45"/>
      <c r="C2" s="55" t="s">
        <v>225</v>
      </c>
      <c r="D2" s="55"/>
    </row>
    <row r="3" spans="1:4" x14ac:dyDescent="0.35">
      <c r="A3" s="45"/>
      <c r="B3" s="45"/>
      <c r="C3" s="56" t="s">
        <v>240</v>
      </c>
      <c r="D3" s="56"/>
    </row>
    <row r="4" spans="1:4" x14ac:dyDescent="0.35">
      <c r="A4" s="45"/>
      <c r="B4" s="45"/>
      <c r="C4" s="2"/>
    </row>
    <row r="5" spans="1:4" x14ac:dyDescent="0.35">
      <c r="A5" s="13"/>
      <c r="B5" s="13"/>
      <c r="C5" s="2"/>
    </row>
    <row r="6" spans="1:4" ht="39" customHeight="1" x14ac:dyDescent="0.35">
      <c r="A6" s="16"/>
      <c r="B6" s="47" t="s">
        <v>204</v>
      </c>
      <c r="C6" s="47"/>
      <c r="D6" s="47"/>
    </row>
    <row r="7" spans="1:4" x14ac:dyDescent="0.35">
      <c r="A7" s="17"/>
      <c r="B7" s="18"/>
      <c r="C7" s="19"/>
      <c r="D7" s="20" t="s">
        <v>107</v>
      </c>
    </row>
    <row r="8" spans="1:4" ht="15.75" customHeight="1" x14ac:dyDescent="0.35">
      <c r="A8" s="51" t="s">
        <v>0</v>
      </c>
      <c r="B8" s="48" t="s">
        <v>1</v>
      </c>
      <c r="C8" s="48" t="s">
        <v>2</v>
      </c>
      <c r="D8" s="51" t="s">
        <v>222</v>
      </c>
    </row>
    <row r="9" spans="1:4" x14ac:dyDescent="0.35">
      <c r="A9" s="52"/>
      <c r="B9" s="49"/>
      <c r="C9" s="49"/>
      <c r="D9" s="52"/>
    </row>
    <row r="10" spans="1:4" ht="7.9" customHeight="1" x14ac:dyDescent="0.35">
      <c r="A10" s="52"/>
      <c r="B10" s="49"/>
      <c r="C10" s="49"/>
      <c r="D10" s="52"/>
    </row>
    <row r="11" spans="1:4" ht="8.4499999999999993" customHeight="1" x14ac:dyDescent="0.35">
      <c r="A11" s="53"/>
      <c r="B11" s="50"/>
      <c r="C11" s="50"/>
      <c r="D11" s="53"/>
    </row>
    <row r="12" spans="1:4" x14ac:dyDescent="0.35">
      <c r="A12" s="21">
        <v>1</v>
      </c>
      <c r="B12" s="22" t="s">
        <v>3</v>
      </c>
      <c r="C12" s="23" t="s">
        <v>4</v>
      </c>
      <c r="D12" s="32">
        <v>3532</v>
      </c>
    </row>
    <row r="13" spans="1:4" ht="22.5" customHeight="1" x14ac:dyDescent="0.35">
      <c r="A13" s="21">
        <f t="shared" ref="A13:A85" si="0">A12+1</f>
        <v>2</v>
      </c>
      <c r="B13" s="24" t="s">
        <v>5</v>
      </c>
      <c r="C13" s="22" t="s">
        <v>6</v>
      </c>
      <c r="D13" s="32">
        <v>196989</v>
      </c>
    </row>
    <row r="14" spans="1:4" ht="39.6" customHeight="1" x14ac:dyDescent="0.35">
      <c r="A14" s="21">
        <f t="shared" si="0"/>
        <v>3</v>
      </c>
      <c r="B14" s="24" t="s">
        <v>144</v>
      </c>
      <c r="C14" s="22" t="s">
        <v>7</v>
      </c>
      <c r="D14" s="26">
        <v>27579</v>
      </c>
    </row>
    <row r="15" spans="1:4" ht="22.15" customHeight="1" x14ac:dyDescent="0.35">
      <c r="A15" s="21">
        <f t="shared" si="0"/>
        <v>4</v>
      </c>
      <c r="B15" s="24" t="s">
        <v>8</v>
      </c>
      <c r="C15" s="22" t="s">
        <v>9</v>
      </c>
      <c r="D15" s="32">
        <f>D16+D27+D28</f>
        <v>111880</v>
      </c>
    </row>
    <row r="16" spans="1:4" ht="44.45" customHeight="1" x14ac:dyDescent="0.35">
      <c r="A16" s="21">
        <f t="shared" si="0"/>
        <v>5</v>
      </c>
      <c r="B16" s="24" t="s">
        <v>226</v>
      </c>
      <c r="C16" s="22" t="s">
        <v>10</v>
      </c>
      <c r="D16" s="32">
        <f>D17+D18+D19+D21+D22+D23+D24+D25+D26+D20</f>
        <v>93014</v>
      </c>
    </row>
    <row r="17" spans="1:19" ht="21.6" customHeight="1" x14ac:dyDescent="0.35">
      <c r="A17" s="21">
        <f t="shared" si="0"/>
        <v>6</v>
      </c>
      <c r="B17" s="24" t="s">
        <v>136</v>
      </c>
      <c r="C17" s="22" t="s">
        <v>10</v>
      </c>
      <c r="D17" s="32">
        <v>12315</v>
      </c>
    </row>
    <row r="18" spans="1:19" ht="36" x14ac:dyDescent="0.35">
      <c r="A18" s="21">
        <f t="shared" si="0"/>
        <v>7</v>
      </c>
      <c r="B18" s="24" t="s">
        <v>137</v>
      </c>
      <c r="C18" s="22" t="s">
        <v>10</v>
      </c>
      <c r="D18" s="32">
        <v>6679</v>
      </c>
      <c r="L18" s="4"/>
      <c r="M18" s="4"/>
      <c r="N18" s="4"/>
      <c r="O18" s="4"/>
      <c r="P18" s="4"/>
      <c r="Q18" s="4"/>
      <c r="R18" s="4"/>
      <c r="S18" s="4"/>
    </row>
    <row r="19" spans="1:19" s="3" customFormat="1" ht="20.45" customHeight="1" x14ac:dyDescent="0.35">
      <c r="A19" s="21">
        <f t="shared" si="0"/>
        <v>8</v>
      </c>
      <c r="B19" s="24" t="s">
        <v>152</v>
      </c>
      <c r="C19" s="24" t="s">
        <v>10</v>
      </c>
      <c r="D19" s="32">
        <v>6617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5" customFormat="1" ht="21.6" customHeight="1" x14ac:dyDescent="0.35">
      <c r="A20" s="21">
        <f t="shared" si="0"/>
        <v>9</v>
      </c>
      <c r="B20" s="24" t="s">
        <v>205</v>
      </c>
      <c r="C20" s="24" t="s">
        <v>10</v>
      </c>
      <c r="D20" s="32">
        <v>480</v>
      </c>
    </row>
    <row r="21" spans="1:19" ht="21" customHeight="1" x14ac:dyDescent="0.35">
      <c r="A21" s="21">
        <f t="shared" si="0"/>
        <v>10</v>
      </c>
      <c r="B21" s="24" t="s">
        <v>131</v>
      </c>
      <c r="C21" s="22" t="s">
        <v>10</v>
      </c>
      <c r="D21" s="32">
        <v>428</v>
      </c>
    </row>
    <row r="22" spans="1:19" ht="21.6" customHeight="1" x14ac:dyDescent="0.35">
      <c r="A22" s="21">
        <f t="shared" si="0"/>
        <v>11</v>
      </c>
      <c r="B22" s="24" t="s">
        <v>154</v>
      </c>
      <c r="C22" s="22" t="s">
        <v>10</v>
      </c>
      <c r="D22" s="32">
        <v>19020</v>
      </c>
    </row>
    <row r="23" spans="1:19" ht="23.45" customHeight="1" x14ac:dyDescent="0.35">
      <c r="A23" s="21">
        <f t="shared" si="0"/>
        <v>12</v>
      </c>
      <c r="B23" s="24" t="s">
        <v>155</v>
      </c>
      <c r="C23" s="22" t="s">
        <v>10</v>
      </c>
      <c r="D23" s="32">
        <v>913</v>
      </c>
    </row>
    <row r="24" spans="1:19" ht="24.6" customHeight="1" x14ac:dyDescent="0.35">
      <c r="A24" s="21">
        <f t="shared" si="0"/>
        <v>13</v>
      </c>
      <c r="B24" s="24" t="s">
        <v>153</v>
      </c>
      <c r="C24" s="22" t="s">
        <v>10</v>
      </c>
      <c r="D24" s="32">
        <v>507</v>
      </c>
    </row>
    <row r="25" spans="1:19" ht="34.15" customHeight="1" x14ac:dyDescent="0.35">
      <c r="A25" s="21">
        <f t="shared" si="0"/>
        <v>14</v>
      </c>
      <c r="B25" s="24" t="s">
        <v>180</v>
      </c>
      <c r="C25" s="22" t="s">
        <v>10</v>
      </c>
      <c r="D25" s="32">
        <v>26897</v>
      </c>
    </row>
    <row r="26" spans="1:19" ht="36" customHeight="1" x14ac:dyDescent="0.35">
      <c r="A26" s="21">
        <f t="shared" si="0"/>
        <v>15</v>
      </c>
      <c r="B26" s="24" t="s">
        <v>181</v>
      </c>
      <c r="C26" s="22" t="s">
        <v>10</v>
      </c>
      <c r="D26" s="32">
        <v>19158</v>
      </c>
    </row>
    <row r="27" spans="1:19" ht="21" customHeight="1" x14ac:dyDescent="0.35">
      <c r="A27" s="21">
        <f>A26+1</f>
        <v>16</v>
      </c>
      <c r="B27" s="24" t="s">
        <v>11</v>
      </c>
      <c r="C27" s="22" t="s">
        <v>12</v>
      </c>
      <c r="D27" s="32">
        <v>13866</v>
      </c>
    </row>
    <row r="28" spans="1:19" ht="36" x14ac:dyDescent="0.35">
      <c r="A28" s="21">
        <f t="shared" ref="A28:A37" si="1">A27+1</f>
        <v>17</v>
      </c>
      <c r="B28" s="24" t="s">
        <v>206</v>
      </c>
      <c r="C28" s="22" t="s">
        <v>207</v>
      </c>
      <c r="D28" s="32">
        <v>5000</v>
      </c>
    </row>
    <row r="29" spans="1:19" x14ac:dyDescent="0.35">
      <c r="A29" s="21">
        <f t="shared" si="1"/>
        <v>18</v>
      </c>
      <c r="B29" s="22" t="s">
        <v>13</v>
      </c>
      <c r="C29" s="22" t="s">
        <v>14</v>
      </c>
      <c r="D29" s="32">
        <v>4000</v>
      </c>
    </row>
    <row r="30" spans="1:19" x14ac:dyDescent="0.35">
      <c r="A30" s="21">
        <f t="shared" si="1"/>
        <v>19</v>
      </c>
      <c r="B30" s="22" t="s">
        <v>15</v>
      </c>
      <c r="C30" s="22" t="s">
        <v>16</v>
      </c>
      <c r="D30" s="32">
        <v>10153</v>
      </c>
    </row>
    <row r="31" spans="1:19" x14ac:dyDescent="0.35">
      <c r="A31" s="21">
        <f t="shared" si="1"/>
        <v>20</v>
      </c>
      <c r="B31" s="24" t="s">
        <v>128</v>
      </c>
      <c r="C31" s="22" t="s">
        <v>127</v>
      </c>
      <c r="D31" s="32">
        <v>2540</v>
      </c>
    </row>
    <row r="32" spans="1:19" x14ac:dyDescent="0.35">
      <c r="A32" s="21">
        <f t="shared" si="1"/>
        <v>21</v>
      </c>
      <c r="B32" s="22" t="s">
        <v>17</v>
      </c>
      <c r="C32" s="22" t="s">
        <v>18</v>
      </c>
      <c r="D32" s="26">
        <v>550</v>
      </c>
    </row>
    <row r="33" spans="1:6" x14ac:dyDescent="0.35">
      <c r="A33" s="21">
        <f t="shared" si="1"/>
        <v>22</v>
      </c>
      <c r="B33" s="22" t="s">
        <v>19</v>
      </c>
      <c r="C33" s="22" t="s">
        <v>182</v>
      </c>
      <c r="D33" s="32">
        <v>160</v>
      </c>
    </row>
    <row r="34" spans="1:6" ht="36" x14ac:dyDescent="0.35">
      <c r="A34" s="21">
        <f t="shared" si="1"/>
        <v>23</v>
      </c>
      <c r="B34" s="24" t="s">
        <v>211</v>
      </c>
      <c r="C34" s="22" t="s">
        <v>210</v>
      </c>
      <c r="D34" s="32">
        <v>71904.75</v>
      </c>
    </row>
    <row r="35" spans="1:6" x14ac:dyDescent="0.35">
      <c r="A35" s="21">
        <f t="shared" si="1"/>
        <v>24</v>
      </c>
      <c r="B35" s="22" t="s">
        <v>158</v>
      </c>
      <c r="C35" s="22" t="s">
        <v>157</v>
      </c>
      <c r="D35" s="32">
        <v>28074.14</v>
      </c>
    </row>
    <row r="36" spans="1:6" ht="36" x14ac:dyDescent="0.35">
      <c r="A36" s="21">
        <f t="shared" si="1"/>
        <v>25</v>
      </c>
      <c r="B36" s="24" t="s">
        <v>20</v>
      </c>
      <c r="C36" s="22" t="s">
        <v>21</v>
      </c>
      <c r="D36" s="32">
        <v>1300</v>
      </c>
    </row>
    <row r="37" spans="1:6" ht="54" x14ac:dyDescent="0.35">
      <c r="A37" s="21">
        <f t="shared" si="1"/>
        <v>26</v>
      </c>
      <c r="B37" s="25" t="s">
        <v>221</v>
      </c>
      <c r="C37" s="22" t="s">
        <v>220</v>
      </c>
      <c r="D37" s="32">
        <v>552</v>
      </c>
    </row>
    <row r="38" spans="1:6" ht="36" x14ac:dyDescent="0.35">
      <c r="A38" s="21">
        <f t="shared" si="0"/>
        <v>27</v>
      </c>
      <c r="B38" s="24" t="s">
        <v>192</v>
      </c>
      <c r="C38" s="22" t="s">
        <v>193</v>
      </c>
      <c r="D38" s="26">
        <v>100832.61</v>
      </c>
      <c r="F38" s="6"/>
    </row>
    <row r="39" spans="1:6" ht="24" customHeight="1" x14ac:dyDescent="0.35">
      <c r="A39" s="21">
        <f t="shared" si="0"/>
        <v>28</v>
      </c>
      <c r="B39" s="24" t="s">
        <v>208</v>
      </c>
      <c r="C39" s="22" t="s">
        <v>209</v>
      </c>
      <c r="D39" s="32">
        <v>500</v>
      </c>
      <c r="F39" s="6"/>
    </row>
    <row r="40" spans="1:6" ht="21" customHeight="1" x14ac:dyDescent="0.35">
      <c r="A40" s="21">
        <f t="shared" si="0"/>
        <v>29</v>
      </c>
      <c r="B40" s="22" t="s">
        <v>190</v>
      </c>
      <c r="C40" s="22" t="s">
        <v>191</v>
      </c>
      <c r="D40" s="32">
        <v>50</v>
      </c>
      <c r="F40" s="6"/>
    </row>
    <row r="41" spans="1:6" ht="18" customHeight="1" x14ac:dyDescent="0.35">
      <c r="A41" s="21">
        <f t="shared" si="0"/>
        <v>30</v>
      </c>
      <c r="B41" s="24" t="s">
        <v>200</v>
      </c>
      <c r="C41" s="24" t="s">
        <v>201</v>
      </c>
      <c r="D41" s="26">
        <f>D42+D43+D44</f>
        <v>352628.31</v>
      </c>
    </row>
    <row r="42" spans="1:6" ht="20.25" customHeight="1" x14ac:dyDescent="0.35">
      <c r="A42" s="21">
        <f t="shared" si="0"/>
        <v>31</v>
      </c>
      <c r="B42" s="24" t="s">
        <v>194</v>
      </c>
      <c r="C42" s="22" t="s">
        <v>195</v>
      </c>
      <c r="D42" s="32">
        <v>325588.99</v>
      </c>
    </row>
    <row r="43" spans="1:6" ht="24" customHeight="1" x14ac:dyDescent="0.35">
      <c r="A43" s="21">
        <f t="shared" si="0"/>
        <v>32</v>
      </c>
      <c r="B43" s="22" t="s">
        <v>196</v>
      </c>
      <c r="C43" s="22" t="s">
        <v>197</v>
      </c>
      <c r="D43" s="32">
        <v>2182.31</v>
      </c>
    </row>
    <row r="44" spans="1:6" ht="22.15" customHeight="1" x14ac:dyDescent="0.35">
      <c r="A44" s="21">
        <f t="shared" si="0"/>
        <v>33</v>
      </c>
      <c r="B44" s="22" t="s">
        <v>198</v>
      </c>
      <c r="C44" s="22" t="s">
        <v>199</v>
      </c>
      <c r="D44" s="32">
        <v>24857.01</v>
      </c>
    </row>
    <row r="45" spans="1:6" ht="19.149999999999999" customHeight="1" x14ac:dyDescent="0.35">
      <c r="A45" s="21">
        <f t="shared" si="0"/>
        <v>34</v>
      </c>
      <c r="B45" s="27" t="s">
        <v>22</v>
      </c>
      <c r="C45" s="22"/>
      <c r="D45" s="28">
        <f>D12+D13+D14+D15+D29+D30+D31+D32+D33+D35+D36+D37+D38+D40+D41+D34+D39</f>
        <v>913224.81</v>
      </c>
      <c r="F45" s="6"/>
    </row>
    <row r="46" spans="1:6" ht="19.899999999999999" customHeight="1" x14ac:dyDescent="0.35">
      <c r="A46" s="21">
        <f t="shared" si="0"/>
        <v>35</v>
      </c>
      <c r="B46" s="27" t="s">
        <v>212</v>
      </c>
      <c r="C46" s="27"/>
      <c r="D46" s="28">
        <v>24180.86</v>
      </c>
      <c r="F46" s="6"/>
    </row>
    <row r="47" spans="1:6" ht="22.9" customHeight="1" x14ac:dyDescent="0.35">
      <c r="A47" s="21">
        <f t="shared" si="0"/>
        <v>36</v>
      </c>
      <c r="B47" s="27" t="s">
        <v>132</v>
      </c>
      <c r="C47" s="22"/>
      <c r="D47" s="28">
        <f>D60+D66+D82+D85+D88+D144+D154+D209+D218+D221+D223+D226+D244</f>
        <v>937405.66999999981</v>
      </c>
      <c r="F47" s="7"/>
    </row>
    <row r="48" spans="1:6" x14ac:dyDescent="0.35">
      <c r="A48" s="21">
        <f t="shared" si="0"/>
        <v>37</v>
      </c>
      <c r="B48" s="27" t="s">
        <v>26</v>
      </c>
      <c r="C48" s="27">
        <v>10</v>
      </c>
      <c r="D48" s="28">
        <f>D62+D69+D73+D158+D163+D168+D173+D179+D183+D187+D193+D197+D201+D211</f>
        <v>206832.99</v>
      </c>
      <c r="F48" s="6"/>
    </row>
    <row r="49" spans="1:6" x14ac:dyDescent="0.35">
      <c r="A49" s="21">
        <f t="shared" si="0"/>
        <v>38</v>
      </c>
      <c r="B49" s="27" t="s">
        <v>27</v>
      </c>
      <c r="C49" s="27">
        <v>20</v>
      </c>
      <c r="D49" s="28">
        <f>D63+D70+D74+D76+D78+D80+D84+D87+D91+D96+D100+D104+D110+D115+D119+D124+D128+D131+D135+D159+D164+D169+D174+D180+D184+D188+D194+D198+D202+D212+D228+D145</f>
        <v>98816</v>
      </c>
      <c r="F49" s="6"/>
    </row>
    <row r="50" spans="1:6" x14ac:dyDescent="0.35">
      <c r="A50" s="21">
        <f t="shared" si="0"/>
        <v>39</v>
      </c>
      <c r="B50" s="27" t="s">
        <v>135</v>
      </c>
      <c r="C50" s="27">
        <v>30</v>
      </c>
      <c r="D50" s="28">
        <f>D242</f>
        <v>4657</v>
      </c>
    </row>
    <row r="51" spans="1:6" x14ac:dyDescent="0.35">
      <c r="A51" s="21">
        <f t="shared" si="0"/>
        <v>40</v>
      </c>
      <c r="B51" s="27" t="s">
        <v>203</v>
      </c>
      <c r="C51" s="27">
        <v>50</v>
      </c>
      <c r="D51" s="28">
        <f>D81</f>
        <v>200</v>
      </c>
    </row>
    <row r="52" spans="1:6" ht="23.45" customHeight="1" x14ac:dyDescent="0.35">
      <c r="A52" s="21">
        <f t="shared" si="0"/>
        <v>41</v>
      </c>
      <c r="B52" s="29" t="s">
        <v>227</v>
      </c>
      <c r="C52" s="30" t="s">
        <v>120</v>
      </c>
      <c r="D52" s="28">
        <f>D213</f>
        <v>1300</v>
      </c>
    </row>
    <row r="53" spans="1:6" ht="23.45" customHeight="1" x14ac:dyDescent="0.35">
      <c r="A53" s="21">
        <f t="shared" si="0"/>
        <v>42</v>
      </c>
      <c r="B53" s="29" t="s">
        <v>227</v>
      </c>
      <c r="C53" s="30" t="s">
        <v>121</v>
      </c>
      <c r="D53" s="28">
        <f>D147</f>
        <v>8517</v>
      </c>
    </row>
    <row r="54" spans="1:6" x14ac:dyDescent="0.35">
      <c r="A54" s="21">
        <f t="shared" si="0"/>
        <v>43</v>
      </c>
      <c r="B54" s="27" t="s">
        <v>117</v>
      </c>
      <c r="C54" s="30" t="s">
        <v>119</v>
      </c>
      <c r="D54" s="28">
        <f>D219</f>
        <v>10624</v>
      </c>
    </row>
    <row r="55" spans="1:6" x14ac:dyDescent="0.35">
      <c r="A55" s="21">
        <f t="shared" si="0"/>
        <v>44</v>
      </c>
      <c r="B55" s="27" t="s">
        <v>57</v>
      </c>
      <c r="C55" s="27">
        <v>57</v>
      </c>
      <c r="D55" s="28">
        <f>D92+D97+D101+D105+D111+D116+D120+D125+D129+D132+D137</f>
        <v>18994</v>
      </c>
    </row>
    <row r="56" spans="1:6" x14ac:dyDescent="0.35">
      <c r="A56" s="21">
        <f t="shared" si="0"/>
        <v>45</v>
      </c>
      <c r="B56" s="27" t="s">
        <v>85</v>
      </c>
      <c r="C56" s="27">
        <v>59</v>
      </c>
      <c r="D56" s="28">
        <f>D64+D160+D165+D175+D189+D205+D214+D93+D98+D102+D106+D112+D117+D121+D126+D133</f>
        <v>20943.740000000002</v>
      </c>
    </row>
    <row r="57" spans="1:6" x14ac:dyDescent="0.35">
      <c r="A57" s="21">
        <f t="shared" si="0"/>
        <v>46</v>
      </c>
      <c r="B57" s="27" t="s">
        <v>28</v>
      </c>
      <c r="C57" s="27">
        <v>70</v>
      </c>
      <c r="D57" s="28">
        <f>D65+D94+D170+D206+D215+D220+D224+D229+D107+D122+D71+D176+D225+D113+D190</f>
        <v>49830.1</v>
      </c>
      <c r="F57" s="6"/>
    </row>
    <row r="58" spans="1:6" x14ac:dyDescent="0.35">
      <c r="A58" s="21">
        <f t="shared" si="0"/>
        <v>47</v>
      </c>
      <c r="B58" s="27" t="s">
        <v>130</v>
      </c>
      <c r="C58" s="27">
        <v>58</v>
      </c>
      <c r="D58" s="28">
        <f>D138+D139+D140+D141+D142+D143+D148+D149+D150+D151+D152+D153+D207+D216+D217+D222+D230+D231+D232+D233+D234+D235+D236+D237+D238+D239+D240+D241+D245+D208+D108</f>
        <v>509652.83999999997</v>
      </c>
    </row>
    <row r="59" spans="1:6" x14ac:dyDescent="0.35">
      <c r="A59" s="21">
        <f t="shared" si="0"/>
        <v>48</v>
      </c>
      <c r="B59" s="27" t="s">
        <v>189</v>
      </c>
      <c r="C59" s="27">
        <v>81</v>
      </c>
      <c r="D59" s="28">
        <f>D243</f>
        <v>7038</v>
      </c>
    </row>
    <row r="60" spans="1:6" ht="22.9" customHeight="1" x14ac:dyDescent="0.35">
      <c r="A60" s="21">
        <f t="shared" si="0"/>
        <v>49</v>
      </c>
      <c r="B60" s="27" t="s">
        <v>23</v>
      </c>
      <c r="C60" s="27" t="s">
        <v>24</v>
      </c>
      <c r="D60" s="31">
        <f>D61</f>
        <v>44535.38</v>
      </c>
    </row>
    <row r="61" spans="1:6" ht="24" customHeight="1" x14ac:dyDescent="0.35">
      <c r="A61" s="21">
        <f t="shared" si="0"/>
        <v>50</v>
      </c>
      <c r="B61" s="27" t="s">
        <v>25</v>
      </c>
      <c r="C61" s="27" t="s">
        <v>24</v>
      </c>
      <c r="D61" s="31">
        <f>D62+D63+D64+D65</f>
        <v>44535.38</v>
      </c>
    </row>
    <row r="62" spans="1:6" x14ac:dyDescent="0.35">
      <c r="A62" s="21">
        <f t="shared" si="0"/>
        <v>51</v>
      </c>
      <c r="B62" s="22" t="s">
        <v>26</v>
      </c>
      <c r="C62" s="22" t="s">
        <v>177</v>
      </c>
      <c r="D62" s="26">
        <v>37967.64</v>
      </c>
    </row>
    <row r="63" spans="1:6" ht="20.45" customHeight="1" x14ac:dyDescent="0.35">
      <c r="A63" s="21">
        <f t="shared" si="0"/>
        <v>52</v>
      </c>
      <c r="B63" s="22" t="s">
        <v>27</v>
      </c>
      <c r="C63" s="22" t="s">
        <v>176</v>
      </c>
      <c r="D63" s="26">
        <v>5633</v>
      </c>
    </row>
    <row r="64" spans="1:6" ht="23.45" customHeight="1" x14ac:dyDescent="0.35">
      <c r="A64" s="21">
        <f t="shared" si="0"/>
        <v>53</v>
      </c>
      <c r="B64" s="24" t="s">
        <v>145</v>
      </c>
      <c r="C64" s="22" t="s">
        <v>178</v>
      </c>
      <c r="D64" s="26">
        <v>184.74</v>
      </c>
    </row>
    <row r="65" spans="1:6" x14ac:dyDescent="0.35">
      <c r="A65" s="21">
        <f t="shared" si="0"/>
        <v>54</v>
      </c>
      <c r="B65" s="22" t="s">
        <v>28</v>
      </c>
      <c r="C65" s="22" t="s">
        <v>179</v>
      </c>
      <c r="D65" s="26">
        <v>750</v>
      </c>
    </row>
    <row r="66" spans="1:6" ht="25.15" customHeight="1" x14ac:dyDescent="0.35">
      <c r="A66" s="21">
        <f t="shared" si="0"/>
        <v>55</v>
      </c>
      <c r="B66" s="29" t="s">
        <v>29</v>
      </c>
      <c r="C66" s="27" t="s">
        <v>30</v>
      </c>
      <c r="D66" s="28">
        <f>D67+D72+D75+D77+D79+D81</f>
        <v>11053.81</v>
      </c>
      <c r="F66" s="6"/>
    </row>
    <row r="67" spans="1:6" ht="21" customHeight="1" x14ac:dyDescent="0.35">
      <c r="A67" s="21">
        <f t="shared" si="0"/>
        <v>56</v>
      </c>
      <c r="B67" s="29" t="s">
        <v>31</v>
      </c>
      <c r="C67" s="27" t="s">
        <v>32</v>
      </c>
      <c r="D67" s="28">
        <f>D68</f>
        <v>4526.4799999999996</v>
      </c>
    </row>
    <row r="68" spans="1:6" ht="22.9" customHeight="1" x14ac:dyDescent="0.35">
      <c r="A68" s="21">
        <f t="shared" si="0"/>
        <v>57</v>
      </c>
      <c r="B68" s="24" t="s">
        <v>33</v>
      </c>
      <c r="C68" s="22" t="s">
        <v>34</v>
      </c>
      <c r="D68" s="32">
        <f>D69+D70+D71</f>
        <v>4526.4799999999996</v>
      </c>
    </row>
    <row r="69" spans="1:6" x14ac:dyDescent="0.35">
      <c r="A69" s="21">
        <f t="shared" si="0"/>
        <v>58</v>
      </c>
      <c r="B69" s="22" t="s">
        <v>35</v>
      </c>
      <c r="C69" s="22" t="s">
        <v>36</v>
      </c>
      <c r="D69" s="32">
        <v>4121.4799999999996</v>
      </c>
    </row>
    <row r="70" spans="1:6" x14ac:dyDescent="0.35">
      <c r="A70" s="21">
        <f t="shared" si="0"/>
        <v>59</v>
      </c>
      <c r="B70" s="22" t="s">
        <v>27</v>
      </c>
      <c r="C70" s="22" t="s">
        <v>37</v>
      </c>
      <c r="D70" s="32">
        <v>390</v>
      </c>
    </row>
    <row r="71" spans="1:6" x14ac:dyDescent="0.35">
      <c r="A71" s="21">
        <f t="shared" si="0"/>
        <v>60</v>
      </c>
      <c r="B71" s="22" t="s">
        <v>28</v>
      </c>
      <c r="C71" s="22" t="s">
        <v>42</v>
      </c>
      <c r="D71" s="32">
        <v>15</v>
      </c>
    </row>
    <row r="72" spans="1:6" x14ac:dyDescent="0.35">
      <c r="A72" s="21">
        <f t="shared" si="0"/>
        <v>61</v>
      </c>
      <c r="B72" s="27" t="s">
        <v>38</v>
      </c>
      <c r="C72" s="27" t="s">
        <v>32</v>
      </c>
      <c r="D72" s="28">
        <f>D73+D74</f>
        <v>3629.33</v>
      </c>
    </row>
    <row r="73" spans="1:6" x14ac:dyDescent="0.35">
      <c r="A73" s="21">
        <f t="shared" si="0"/>
        <v>62</v>
      </c>
      <c r="B73" s="22" t="s">
        <v>35</v>
      </c>
      <c r="C73" s="22" t="s">
        <v>39</v>
      </c>
      <c r="D73" s="32">
        <v>2479.33</v>
      </c>
    </row>
    <row r="74" spans="1:6" x14ac:dyDescent="0.35">
      <c r="A74" s="21">
        <f t="shared" si="0"/>
        <v>63</v>
      </c>
      <c r="B74" s="22" t="s">
        <v>40</v>
      </c>
      <c r="C74" s="22" t="s">
        <v>41</v>
      </c>
      <c r="D74" s="32">
        <v>1150</v>
      </c>
    </row>
    <row r="75" spans="1:6" x14ac:dyDescent="0.35">
      <c r="A75" s="21">
        <f t="shared" si="0"/>
        <v>64</v>
      </c>
      <c r="B75" s="27" t="s">
        <v>43</v>
      </c>
      <c r="C75" s="27" t="s">
        <v>32</v>
      </c>
      <c r="D75" s="28">
        <f>D76</f>
        <v>2630</v>
      </c>
    </row>
    <row r="76" spans="1:6" ht="20.25" customHeight="1" x14ac:dyDescent="0.35">
      <c r="A76" s="21">
        <f t="shared" si="0"/>
        <v>65</v>
      </c>
      <c r="B76" s="22" t="s">
        <v>27</v>
      </c>
      <c r="C76" s="22" t="s">
        <v>41</v>
      </c>
      <c r="D76" s="26">
        <v>2630</v>
      </c>
    </row>
    <row r="77" spans="1:6" x14ac:dyDescent="0.35">
      <c r="A77" s="21">
        <f t="shared" si="0"/>
        <v>66</v>
      </c>
      <c r="B77" s="27" t="s">
        <v>124</v>
      </c>
      <c r="C77" s="27" t="s">
        <v>30</v>
      </c>
      <c r="D77" s="31">
        <f>D78</f>
        <v>8</v>
      </c>
    </row>
    <row r="78" spans="1:6" x14ac:dyDescent="0.35">
      <c r="A78" s="21">
        <f t="shared" si="0"/>
        <v>67</v>
      </c>
      <c r="B78" s="22" t="s">
        <v>40</v>
      </c>
      <c r="C78" s="22" t="s">
        <v>41</v>
      </c>
      <c r="D78" s="26">
        <v>8</v>
      </c>
    </row>
    <row r="79" spans="1:6" x14ac:dyDescent="0.35">
      <c r="A79" s="21">
        <f t="shared" si="0"/>
        <v>68</v>
      </c>
      <c r="B79" s="27" t="s">
        <v>140</v>
      </c>
      <c r="C79" s="27" t="s">
        <v>30</v>
      </c>
      <c r="D79" s="31">
        <f>D80</f>
        <v>60</v>
      </c>
    </row>
    <row r="80" spans="1:6" x14ac:dyDescent="0.35">
      <c r="A80" s="21">
        <f t="shared" si="0"/>
        <v>69</v>
      </c>
      <c r="B80" s="22" t="s">
        <v>40</v>
      </c>
      <c r="C80" s="22" t="s">
        <v>41</v>
      </c>
      <c r="D80" s="26">
        <v>60</v>
      </c>
    </row>
    <row r="81" spans="1:9" ht="20.45" customHeight="1" x14ac:dyDescent="0.35">
      <c r="A81" s="21">
        <f t="shared" si="0"/>
        <v>70</v>
      </c>
      <c r="B81" s="27" t="s">
        <v>203</v>
      </c>
      <c r="C81" s="27" t="s">
        <v>30</v>
      </c>
      <c r="D81" s="31">
        <v>200</v>
      </c>
    </row>
    <row r="82" spans="1:9" x14ac:dyDescent="0.35">
      <c r="A82" s="21">
        <f t="shared" si="0"/>
        <v>71</v>
      </c>
      <c r="B82" s="27" t="s">
        <v>44</v>
      </c>
      <c r="C82" s="27" t="s">
        <v>45</v>
      </c>
      <c r="D82" s="31">
        <f>D83</f>
        <v>370</v>
      </c>
    </row>
    <row r="83" spans="1:9" ht="21.6" customHeight="1" x14ac:dyDescent="0.35">
      <c r="A83" s="21">
        <f t="shared" si="0"/>
        <v>72</v>
      </c>
      <c r="B83" s="27" t="s">
        <v>46</v>
      </c>
      <c r="C83" s="27" t="s">
        <v>45</v>
      </c>
      <c r="D83" s="31">
        <f>D84</f>
        <v>370</v>
      </c>
    </row>
    <row r="84" spans="1:9" ht="20.45" customHeight="1" x14ac:dyDescent="0.35">
      <c r="A84" s="21">
        <f t="shared" si="0"/>
        <v>73</v>
      </c>
      <c r="B84" s="22" t="s">
        <v>27</v>
      </c>
      <c r="C84" s="22" t="s">
        <v>47</v>
      </c>
      <c r="D84" s="26">
        <v>370</v>
      </c>
    </row>
    <row r="85" spans="1:9" ht="36" x14ac:dyDescent="0.35">
      <c r="A85" s="21">
        <f t="shared" si="0"/>
        <v>74</v>
      </c>
      <c r="B85" s="29" t="s">
        <v>102</v>
      </c>
      <c r="C85" s="27" t="s">
        <v>48</v>
      </c>
      <c r="D85" s="31">
        <f>D86</f>
        <v>50</v>
      </c>
    </row>
    <row r="86" spans="1:9" x14ac:dyDescent="0.35">
      <c r="A86" s="21">
        <f t="shared" ref="A86:A106" si="2">A85+1</f>
        <v>75</v>
      </c>
      <c r="B86" s="29" t="s">
        <v>49</v>
      </c>
      <c r="C86" s="27" t="s">
        <v>48</v>
      </c>
      <c r="D86" s="31">
        <f>D87</f>
        <v>50</v>
      </c>
    </row>
    <row r="87" spans="1:9" x14ac:dyDescent="0.35">
      <c r="A87" s="21">
        <f t="shared" si="2"/>
        <v>76</v>
      </c>
      <c r="B87" s="22" t="s">
        <v>27</v>
      </c>
      <c r="C87" s="22" t="s">
        <v>50</v>
      </c>
      <c r="D87" s="26">
        <v>50</v>
      </c>
      <c r="F87" s="6"/>
      <c r="G87" s="6"/>
      <c r="H87" s="6"/>
      <c r="I87" s="6"/>
    </row>
    <row r="88" spans="1:9" ht="21.6" customHeight="1" x14ac:dyDescent="0.35">
      <c r="A88" s="21">
        <f t="shared" si="2"/>
        <v>77</v>
      </c>
      <c r="B88" s="27" t="s">
        <v>51</v>
      </c>
      <c r="C88" s="27" t="s">
        <v>52</v>
      </c>
      <c r="D88" s="31">
        <f>D89+D136+D138+D139+D140+D141+D142+D143</f>
        <v>75268.67</v>
      </c>
    </row>
    <row r="89" spans="1:9" ht="24.6" customHeight="1" x14ac:dyDescent="0.35">
      <c r="A89" s="21">
        <f t="shared" si="2"/>
        <v>78</v>
      </c>
      <c r="B89" s="27" t="s">
        <v>115</v>
      </c>
      <c r="C89" s="27" t="s">
        <v>52</v>
      </c>
      <c r="D89" s="31">
        <f>D90+D95+D99+D103+D109+D114+D118+D123+D127+D130+D134</f>
        <v>14046.59</v>
      </c>
    </row>
    <row r="90" spans="1:9" ht="22.15" customHeight="1" x14ac:dyDescent="0.35">
      <c r="A90" s="21">
        <f t="shared" si="2"/>
        <v>79</v>
      </c>
      <c r="B90" s="29" t="s">
        <v>109</v>
      </c>
      <c r="C90" s="27" t="s">
        <v>53</v>
      </c>
      <c r="D90" s="31">
        <f>D91+D92+D94+D93</f>
        <v>1887</v>
      </c>
      <c r="F90" s="6"/>
    </row>
    <row r="91" spans="1:9" x14ac:dyDescent="0.35">
      <c r="A91" s="21">
        <f t="shared" si="2"/>
        <v>80</v>
      </c>
      <c r="B91" s="22" t="s">
        <v>27</v>
      </c>
      <c r="C91" s="22" t="s">
        <v>54</v>
      </c>
      <c r="D91" s="26">
        <v>900</v>
      </c>
      <c r="F91" s="6"/>
      <c r="G91" s="6"/>
      <c r="H91" s="6"/>
    </row>
    <row r="92" spans="1:9" x14ac:dyDescent="0.35">
      <c r="A92" s="21">
        <f t="shared" si="2"/>
        <v>81</v>
      </c>
      <c r="B92" s="22" t="s">
        <v>133</v>
      </c>
      <c r="C92" s="33" t="s">
        <v>58</v>
      </c>
      <c r="D92" s="26">
        <v>800</v>
      </c>
    </row>
    <row r="93" spans="1:9" x14ac:dyDescent="0.35">
      <c r="A93" s="21">
        <f t="shared" si="2"/>
        <v>82</v>
      </c>
      <c r="B93" s="22" t="s">
        <v>213</v>
      </c>
      <c r="C93" s="33" t="s">
        <v>214</v>
      </c>
      <c r="D93" s="26">
        <v>90</v>
      </c>
    </row>
    <row r="94" spans="1:9" x14ac:dyDescent="0.35">
      <c r="A94" s="21">
        <f t="shared" si="2"/>
        <v>83</v>
      </c>
      <c r="B94" s="22" t="s">
        <v>28</v>
      </c>
      <c r="C94" s="22" t="s">
        <v>105</v>
      </c>
      <c r="D94" s="26">
        <v>97</v>
      </c>
      <c r="F94" s="6"/>
      <c r="G94" s="6"/>
      <c r="H94" s="6"/>
    </row>
    <row r="95" spans="1:9" ht="36" x14ac:dyDescent="0.35">
      <c r="A95" s="21">
        <f t="shared" si="2"/>
        <v>84</v>
      </c>
      <c r="B95" s="29" t="s">
        <v>108</v>
      </c>
      <c r="C95" s="27" t="s">
        <v>52</v>
      </c>
      <c r="D95" s="31">
        <f>D96+D97+D98</f>
        <v>1343</v>
      </c>
    </row>
    <row r="96" spans="1:9" x14ac:dyDescent="0.35">
      <c r="A96" s="21">
        <f t="shared" si="2"/>
        <v>85</v>
      </c>
      <c r="B96" s="22" t="s">
        <v>55</v>
      </c>
      <c r="C96" s="22" t="s">
        <v>54</v>
      </c>
      <c r="D96" s="26">
        <v>600</v>
      </c>
    </row>
    <row r="97" spans="1:4" x14ac:dyDescent="0.35">
      <c r="A97" s="21">
        <f t="shared" si="2"/>
        <v>86</v>
      </c>
      <c r="B97" s="22" t="s">
        <v>133</v>
      </c>
      <c r="C97" s="33" t="s">
        <v>58</v>
      </c>
      <c r="D97" s="26">
        <v>693</v>
      </c>
    </row>
    <row r="98" spans="1:4" x14ac:dyDescent="0.35">
      <c r="A98" s="21">
        <f t="shared" si="2"/>
        <v>87</v>
      </c>
      <c r="B98" s="22" t="s">
        <v>213</v>
      </c>
      <c r="C98" s="33" t="s">
        <v>214</v>
      </c>
      <c r="D98" s="26">
        <v>50</v>
      </c>
    </row>
    <row r="99" spans="1:4" x14ac:dyDescent="0.35">
      <c r="A99" s="21">
        <f t="shared" si="2"/>
        <v>88</v>
      </c>
      <c r="B99" s="29" t="s">
        <v>110</v>
      </c>
      <c r="C99" s="27" t="s">
        <v>52</v>
      </c>
      <c r="D99" s="31">
        <f>D100+D101+D102</f>
        <v>2170</v>
      </c>
    </row>
    <row r="100" spans="1:4" x14ac:dyDescent="0.35">
      <c r="A100" s="21">
        <f t="shared" si="2"/>
        <v>89</v>
      </c>
      <c r="B100" s="22" t="s">
        <v>27</v>
      </c>
      <c r="C100" s="22" t="s">
        <v>54</v>
      </c>
      <c r="D100" s="26">
        <v>1000</v>
      </c>
    </row>
    <row r="101" spans="1:4" x14ac:dyDescent="0.35">
      <c r="A101" s="21">
        <f t="shared" si="2"/>
        <v>90</v>
      </c>
      <c r="B101" s="22" t="s">
        <v>133</v>
      </c>
      <c r="C101" s="33" t="s">
        <v>58</v>
      </c>
      <c r="D101" s="26">
        <v>1070</v>
      </c>
    </row>
    <row r="102" spans="1:4" x14ac:dyDescent="0.35">
      <c r="A102" s="21">
        <f t="shared" si="2"/>
        <v>91</v>
      </c>
      <c r="B102" s="22" t="s">
        <v>213</v>
      </c>
      <c r="C102" s="33" t="s">
        <v>214</v>
      </c>
      <c r="D102" s="26">
        <v>100</v>
      </c>
    </row>
    <row r="103" spans="1:4" ht="19.899999999999999" customHeight="1" x14ac:dyDescent="0.35">
      <c r="A103" s="21">
        <f t="shared" si="2"/>
        <v>92</v>
      </c>
      <c r="B103" s="29" t="s">
        <v>228</v>
      </c>
      <c r="C103" s="27" t="s">
        <v>52</v>
      </c>
      <c r="D103" s="31">
        <f>D104+D105+D107+D106+D108</f>
        <v>2326.59</v>
      </c>
    </row>
    <row r="104" spans="1:4" x14ac:dyDescent="0.35">
      <c r="A104" s="21">
        <f t="shared" si="2"/>
        <v>93</v>
      </c>
      <c r="B104" s="22" t="s">
        <v>27</v>
      </c>
      <c r="C104" s="22" t="s">
        <v>54</v>
      </c>
      <c r="D104" s="26">
        <v>1263</v>
      </c>
    </row>
    <row r="105" spans="1:4" x14ac:dyDescent="0.35">
      <c r="A105" s="21">
        <f t="shared" si="2"/>
        <v>94</v>
      </c>
      <c r="B105" s="22" t="s">
        <v>133</v>
      </c>
      <c r="C105" s="33" t="s">
        <v>58</v>
      </c>
      <c r="D105" s="26">
        <v>950</v>
      </c>
    </row>
    <row r="106" spans="1:4" x14ac:dyDescent="0.35">
      <c r="A106" s="21">
        <f t="shared" si="2"/>
        <v>95</v>
      </c>
      <c r="B106" s="22" t="s">
        <v>213</v>
      </c>
      <c r="C106" s="33" t="s">
        <v>214</v>
      </c>
      <c r="D106" s="26">
        <v>60</v>
      </c>
    </row>
    <row r="107" spans="1:4" x14ac:dyDescent="0.35">
      <c r="A107" s="21">
        <f t="shared" ref="A107:A170" si="3">A106+1</f>
        <v>96</v>
      </c>
      <c r="B107" s="22" t="s">
        <v>28</v>
      </c>
      <c r="C107" s="22" t="s">
        <v>105</v>
      </c>
      <c r="D107" s="26">
        <v>34</v>
      </c>
    </row>
    <row r="108" spans="1:4" x14ac:dyDescent="0.35">
      <c r="A108" s="21">
        <f t="shared" si="3"/>
        <v>97</v>
      </c>
      <c r="B108" s="22" t="s">
        <v>239</v>
      </c>
      <c r="C108" s="22" t="s">
        <v>149</v>
      </c>
      <c r="D108" s="26">
        <v>19.59</v>
      </c>
    </row>
    <row r="109" spans="1:4" ht="24" customHeight="1" x14ac:dyDescent="0.35">
      <c r="A109" s="21">
        <f t="shared" si="3"/>
        <v>98</v>
      </c>
      <c r="B109" s="29" t="s">
        <v>229</v>
      </c>
      <c r="C109" s="27" t="s">
        <v>52</v>
      </c>
      <c r="D109" s="31">
        <f>D110+D111+D112+D113</f>
        <v>1415.8</v>
      </c>
    </row>
    <row r="110" spans="1:4" x14ac:dyDescent="0.35">
      <c r="A110" s="21">
        <f t="shared" si="3"/>
        <v>99</v>
      </c>
      <c r="B110" s="22" t="s">
        <v>27</v>
      </c>
      <c r="C110" s="22" t="s">
        <v>54</v>
      </c>
      <c r="D110" s="26">
        <v>510</v>
      </c>
    </row>
    <row r="111" spans="1:4" x14ac:dyDescent="0.35">
      <c r="A111" s="21">
        <f t="shared" si="3"/>
        <v>100</v>
      </c>
      <c r="B111" s="22" t="s">
        <v>133</v>
      </c>
      <c r="C111" s="33" t="s">
        <v>58</v>
      </c>
      <c r="D111" s="26">
        <v>800</v>
      </c>
    </row>
    <row r="112" spans="1:4" x14ac:dyDescent="0.35">
      <c r="A112" s="21">
        <f t="shared" si="3"/>
        <v>101</v>
      </c>
      <c r="B112" s="22" t="s">
        <v>213</v>
      </c>
      <c r="C112" s="33" t="s">
        <v>214</v>
      </c>
      <c r="D112" s="26">
        <v>75.8</v>
      </c>
    </row>
    <row r="113" spans="1:4" x14ac:dyDescent="0.35">
      <c r="A113" s="21">
        <f t="shared" si="3"/>
        <v>102</v>
      </c>
      <c r="B113" s="22" t="s">
        <v>28</v>
      </c>
      <c r="C113" s="22" t="s">
        <v>105</v>
      </c>
      <c r="D113" s="26">
        <v>30</v>
      </c>
    </row>
    <row r="114" spans="1:4" ht="21.6" customHeight="1" x14ac:dyDescent="0.35">
      <c r="A114" s="21">
        <f t="shared" si="3"/>
        <v>103</v>
      </c>
      <c r="B114" s="29" t="s">
        <v>111</v>
      </c>
      <c r="C114" s="27" t="s">
        <v>52</v>
      </c>
      <c r="D114" s="28">
        <f>D115+D116+D117</f>
        <v>866</v>
      </c>
    </row>
    <row r="115" spans="1:4" x14ac:dyDescent="0.35">
      <c r="A115" s="21">
        <f t="shared" si="3"/>
        <v>104</v>
      </c>
      <c r="B115" s="22" t="s">
        <v>27</v>
      </c>
      <c r="C115" s="22" t="s">
        <v>54</v>
      </c>
      <c r="D115" s="32">
        <v>480</v>
      </c>
    </row>
    <row r="116" spans="1:4" x14ac:dyDescent="0.35">
      <c r="A116" s="21">
        <f t="shared" si="3"/>
        <v>105</v>
      </c>
      <c r="B116" s="22" t="s">
        <v>133</v>
      </c>
      <c r="C116" s="33" t="s">
        <v>58</v>
      </c>
      <c r="D116" s="32">
        <v>341</v>
      </c>
    </row>
    <row r="117" spans="1:4" x14ac:dyDescent="0.35">
      <c r="A117" s="21">
        <f t="shared" si="3"/>
        <v>106</v>
      </c>
      <c r="B117" s="22" t="s">
        <v>213</v>
      </c>
      <c r="C117" s="33" t="s">
        <v>214</v>
      </c>
      <c r="D117" s="32">
        <v>45</v>
      </c>
    </row>
    <row r="118" spans="1:4" ht="22.9" customHeight="1" x14ac:dyDescent="0.35">
      <c r="A118" s="21">
        <f t="shared" si="3"/>
        <v>107</v>
      </c>
      <c r="B118" s="27" t="s">
        <v>150</v>
      </c>
      <c r="C118" s="27" t="s">
        <v>52</v>
      </c>
      <c r="D118" s="28">
        <f>D119+D120+D122+D121</f>
        <v>1305</v>
      </c>
    </row>
    <row r="119" spans="1:4" x14ac:dyDescent="0.35">
      <c r="A119" s="21">
        <f t="shared" si="3"/>
        <v>108</v>
      </c>
      <c r="B119" s="22" t="s">
        <v>27</v>
      </c>
      <c r="C119" s="22" t="s">
        <v>54</v>
      </c>
      <c r="D119" s="32">
        <v>550</v>
      </c>
    </row>
    <row r="120" spans="1:4" x14ac:dyDescent="0.35">
      <c r="A120" s="21">
        <f t="shared" si="3"/>
        <v>109</v>
      </c>
      <c r="B120" s="22" t="s">
        <v>133</v>
      </c>
      <c r="C120" s="33" t="s">
        <v>58</v>
      </c>
      <c r="D120" s="32">
        <v>625</v>
      </c>
    </row>
    <row r="121" spans="1:4" x14ac:dyDescent="0.35">
      <c r="A121" s="21">
        <f t="shared" si="3"/>
        <v>110</v>
      </c>
      <c r="B121" s="22" t="s">
        <v>213</v>
      </c>
      <c r="C121" s="33" t="s">
        <v>214</v>
      </c>
      <c r="D121" s="32">
        <v>40</v>
      </c>
    </row>
    <row r="122" spans="1:4" x14ac:dyDescent="0.35">
      <c r="A122" s="21">
        <f t="shared" si="3"/>
        <v>111</v>
      </c>
      <c r="B122" s="22" t="s">
        <v>28</v>
      </c>
      <c r="C122" s="22" t="s">
        <v>105</v>
      </c>
      <c r="D122" s="32">
        <v>90</v>
      </c>
    </row>
    <row r="123" spans="1:4" ht="42.6" customHeight="1" x14ac:dyDescent="0.35">
      <c r="A123" s="21">
        <f t="shared" si="3"/>
        <v>112</v>
      </c>
      <c r="B123" s="29" t="s">
        <v>112</v>
      </c>
      <c r="C123" s="27" t="s">
        <v>52</v>
      </c>
      <c r="D123" s="28">
        <f>D124+D125+D126</f>
        <v>1357.2</v>
      </c>
    </row>
    <row r="124" spans="1:4" x14ac:dyDescent="0.35">
      <c r="A124" s="21">
        <f t="shared" si="3"/>
        <v>113</v>
      </c>
      <c r="B124" s="22" t="s">
        <v>27</v>
      </c>
      <c r="C124" s="22" t="s">
        <v>54</v>
      </c>
      <c r="D124" s="32">
        <v>600</v>
      </c>
    </row>
    <row r="125" spans="1:4" x14ac:dyDescent="0.35">
      <c r="A125" s="21">
        <f t="shared" si="3"/>
        <v>114</v>
      </c>
      <c r="B125" s="22" t="s">
        <v>133</v>
      </c>
      <c r="C125" s="33" t="s">
        <v>58</v>
      </c>
      <c r="D125" s="32">
        <v>750</v>
      </c>
    </row>
    <row r="126" spans="1:4" x14ac:dyDescent="0.35">
      <c r="A126" s="21">
        <f t="shared" si="3"/>
        <v>115</v>
      </c>
      <c r="B126" s="22" t="s">
        <v>213</v>
      </c>
      <c r="C126" s="33" t="s">
        <v>214</v>
      </c>
      <c r="D126" s="32">
        <v>7.2</v>
      </c>
    </row>
    <row r="127" spans="1:4" ht="22.15" customHeight="1" x14ac:dyDescent="0.35">
      <c r="A127" s="21">
        <f t="shared" si="3"/>
        <v>116</v>
      </c>
      <c r="B127" s="27" t="s">
        <v>114</v>
      </c>
      <c r="C127" s="27" t="s">
        <v>52</v>
      </c>
      <c r="D127" s="28">
        <f>D128+D129</f>
        <v>605</v>
      </c>
    </row>
    <row r="128" spans="1:4" x14ac:dyDescent="0.35">
      <c r="A128" s="21">
        <f t="shared" si="3"/>
        <v>117</v>
      </c>
      <c r="B128" s="22" t="s">
        <v>27</v>
      </c>
      <c r="C128" s="22" t="s">
        <v>54</v>
      </c>
      <c r="D128" s="32">
        <v>250</v>
      </c>
    </row>
    <row r="129" spans="1:4" x14ac:dyDescent="0.35">
      <c r="A129" s="21">
        <f t="shared" si="3"/>
        <v>118</v>
      </c>
      <c r="B129" s="22" t="s">
        <v>133</v>
      </c>
      <c r="C129" s="33" t="s">
        <v>58</v>
      </c>
      <c r="D129" s="32">
        <v>355</v>
      </c>
    </row>
    <row r="130" spans="1:4" ht="24" customHeight="1" x14ac:dyDescent="0.35">
      <c r="A130" s="21">
        <f t="shared" si="3"/>
        <v>119</v>
      </c>
      <c r="B130" s="27" t="s">
        <v>113</v>
      </c>
      <c r="C130" s="27" t="s">
        <v>52</v>
      </c>
      <c r="D130" s="28">
        <f>D131+D132+D133</f>
        <v>599</v>
      </c>
    </row>
    <row r="131" spans="1:4" x14ac:dyDescent="0.35">
      <c r="A131" s="21">
        <f t="shared" si="3"/>
        <v>120</v>
      </c>
      <c r="B131" s="22" t="s">
        <v>27</v>
      </c>
      <c r="C131" s="22" t="s">
        <v>54</v>
      </c>
      <c r="D131" s="32">
        <v>292</v>
      </c>
    </row>
    <row r="132" spans="1:4" x14ac:dyDescent="0.35">
      <c r="A132" s="21">
        <f t="shared" si="3"/>
        <v>121</v>
      </c>
      <c r="B132" s="22" t="s">
        <v>133</v>
      </c>
      <c r="C132" s="33" t="s">
        <v>58</v>
      </c>
      <c r="D132" s="32">
        <v>295</v>
      </c>
    </row>
    <row r="133" spans="1:4" x14ac:dyDescent="0.35">
      <c r="A133" s="21">
        <f t="shared" si="3"/>
        <v>122</v>
      </c>
      <c r="B133" s="22" t="s">
        <v>213</v>
      </c>
      <c r="C133" s="33" t="s">
        <v>214</v>
      </c>
      <c r="D133" s="32">
        <v>12</v>
      </c>
    </row>
    <row r="134" spans="1:4" ht="40.15" customHeight="1" x14ac:dyDescent="0.35">
      <c r="A134" s="21">
        <f t="shared" si="3"/>
        <v>123</v>
      </c>
      <c r="B134" s="29" t="s">
        <v>56</v>
      </c>
      <c r="C134" s="27" t="s">
        <v>52</v>
      </c>
      <c r="D134" s="28">
        <f>D135</f>
        <v>172</v>
      </c>
    </row>
    <row r="135" spans="1:4" x14ac:dyDescent="0.35">
      <c r="A135" s="21">
        <f t="shared" si="3"/>
        <v>124</v>
      </c>
      <c r="B135" s="22" t="s">
        <v>27</v>
      </c>
      <c r="C135" s="22" t="s">
        <v>54</v>
      </c>
      <c r="D135" s="32">
        <v>172</v>
      </c>
    </row>
    <row r="136" spans="1:4" ht="22.15" customHeight="1" x14ac:dyDescent="0.35">
      <c r="A136" s="21">
        <f t="shared" si="3"/>
        <v>125</v>
      </c>
      <c r="B136" s="27" t="s">
        <v>136</v>
      </c>
      <c r="C136" s="27" t="s">
        <v>52</v>
      </c>
      <c r="D136" s="28">
        <f>D137</f>
        <v>12315</v>
      </c>
    </row>
    <row r="137" spans="1:4" ht="23.45" customHeight="1" x14ac:dyDescent="0.35">
      <c r="A137" s="21">
        <f t="shared" si="3"/>
        <v>126</v>
      </c>
      <c r="B137" s="22" t="s">
        <v>57</v>
      </c>
      <c r="C137" s="22" t="s">
        <v>58</v>
      </c>
      <c r="D137" s="32">
        <v>12315</v>
      </c>
    </row>
    <row r="138" spans="1:4" ht="59.45" customHeight="1" x14ac:dyDescent="0.35">
      <c r="A138" s="21">
        <f t="shared" si="3"/>
        <v>127</v>
      </c>
      <c r="B138" s="29" t="s">
        <v>159</v>
      </c>
      <c r="C138" s="27" t="s">
        <v>149</v>
      </c>
      <c r="D138" s="28">
        <v>7443</v>
      </c>
    </row>
    <row r="139" spans="1:4" ht="74.45" customHeight="1" x14ac:dyDescent="0.35">
      <c r="A139" s="21">
        <f t="shared" si="3"/>
        <v>128</v>
      </c>
      <c r="B139" s="29" t="s">
        <v>160</v>
      </c>
      <c r="C139" s="27" t="s">
        <v>149</v>
      </c>
      <c r="D139" s="28">
        <v>12116.02</v>
      </c>
    </row>
    <row r="140" spans="1:4" ht="42.6" customHeight="1" x14ac:dyDescent="0.35">
      <c r="A140" s="21">
        <f t="shared" si="3"/>
        <v>129</v>
      </c>
      <c r="B140" s="29" t="s">
        <v>161</v>
      </c>
      <c r="C140" s="27" t="s">
        <v>149</v>
      </c>
      <c r="D140" s="28">
        <v>5447</v>
      </c>
    </row>
    <row r="141" spans="1:4" ht="27" customHeight="1" x14ac:dyDescent="0.35">
      <c r="A141" s="21">
        <f t="shared" si="3"/>
        <v>130</v>
      </c>
      <c r="B141" s="29" t="s">
        <v>162</v>
      </c>
      <c r="C141" s="27" t="s">
        <v>149</v>
      </c>
      <c r="D141" s="28">
        <v>3400</v>
      </c>
    </row>
    <row r="142" spans="1:4" ht="40.9" customHeight="1" x14ac:dyDescent="0.35">
      <c r="A142" s="21">
        <f t="shared" si="3"/>
        <v>131</v>
      </c>
      <c r="B142" s="29" t="s">
        <v>163</v>
      </c>
      <c r="C142" s="27" t="s">
        <v>149</v>
      </c>
      <c r="D142" s="28">
        <v>4951.0600000000004</v>
      </c>
    </row>
    <row r="143" spans="1:4" ht="38.450000000000003" customHeight="1" x14ac:dyDescent="0.35">
      <c r="A143" s="21">
        <f t="shared" si="3"/>
        <v>132</v>
      </c>
      <c r="B143" s="29" t="s">
        <v>164</v>
      </c>
      <c r="C143" s="27" t="s">
        <v>149</v>
      </c>
      <c r="D143" s="28">
        <v>15550</v>
      </c>
    </row>
    <row r="144" spans="1:4" ht="24" customHeight="1" x14ac:dyDescent="0.35">
      <c r="A144" s="21">
        <f t="shared" si="3"/>
        <v>133</v>
      </c>
      <c r="B144" s="27" t="s">
        <v>59</v>
      </c>
      <c r="C144" s="27" t="s">
        <v>60</v>
      </c>
      <c r="D144" s="28">
        <f>D146+D148+D149+D150+D151+D152+D153+D145</f>
        <v>66412.700000000012</v>
      </c>
    </row>
    <row r="145" spans="1:4" x14ac:dyDescent="0.35">
      <c r="A145" s="21">
        <f t="shared" si="3"/>
        <v>134</v>
      </c>
      <c r="B145" s="22" t="s">
        <v>217</v>
      </c>
      <c r="C145" s="22" t="s">
        <v>218</v>
      </c>
      <c r="D145" s="32">
        <v>500</v>
      </c>
    </row>
    <row r="146" spans="1:4" x14ac:dyDescent="0.35">
      <c r="A146" s="21">
        <f t="shared" si="3"/>
        <v>135</v>
      </c>
      <c r="B146" s="27" t="s">
        <v>61</v>
      </c>
      <c r="C146" s="27" t="s">
        <v>60</v>
      </c>
      <c r="D146" s="28">
        <f>D147</f>
        <v>8517</v>
      </c>
    </row>
    <row r="147" spans="1:4" x14ac:dyDescent="0.35">
      <c r="A147" s="21">
        <f t="shared" si="3"/>
        <v>136</v>
      </c>
      <c r="B147" s="22" t="s">
        <v>106</v>
      </c>
      <c r="C147" s="22" t="s">
        <v>116</v>
      </c>
      <c r="D147" s="32">
        <v>8517</v>
      </c>
    </row>
    <row r="148" spans="1:4" ht="79.900000000000006" customHeight="1" x14ac:dyDescent="0.35">
      <c r="A148" s="21">
        <f t="shared" si="3"/>
        <v>137</v>
      </c>
      <c r="B148" s="29" t="s">
        <v>165</v>
      </c>
      <c r="C148" s="27" t="s">
        <v>151</v>
      </c>
      <c r="D148" s="28">
        <v>3363.02</v>
      </c>
    </row>
    <row r="149" spans="1:4" ht="60" customHeight="1" x14ac:dyDescent="0.35">
      <c r="A149" s="21">
        <f t="shared" si="3"/>
        <v>138</v>
      </c>
      <c r="B149" s="29" t="s">
        <v>183</v>
      </c>
      <c r="C149" s="27" t="s">
        <v>174</v>
      </c>
      <c r="D149" s="28">
        <v>9488</v>
      </c>
    </row>
    <row r="150" spans="1:4" ht="41.45" customHeight="1" x14ac:dyDescent="0.35">
      <c r="A150" s="21">
        <f t="shared" si="3"/>
        <v>139</v>
      </c>
      <c r="B150" s="29" t="s">
        <v>215</v>
      </c>
      <c r="C150" s="27" t="s">
        <v>174</v>
      </c>
      <c r="D150" s="28">
        <v>12284.14</v>
      </c>
    </row>
    <row r="151" spans="1:4" ht="33.75" customHeight="1" x14ac:dyDescent="0.35">
      <c r="A151" s="21">
        <f t="shared" si="3"/>
        <v>140</v>
      </c>
      <c r="B151" s="29" t="s">
        <v>216</v>
      </c>
      <c r="C151" s="27" t="s">
        <v>174</v>
      </c>
      <c r="D151" s="28">
        <v>12242.15</v>
      </c>
    </row>
    <row r="152" spans="1:4" ht="36" x14ac:dyDescent="0.35">
      <c r="A152" s="21">
        <f t="shared" si="3"/>
        <v>141</v>
      </c>
      <c r="B152" s="29" t="s">
        <v>184</v>
      </c>
      <c r="C152" s="27" t="s">
        <v>174</v>
      </c>
      <c r="D152" s="28">
        <v>6836.05</v>
      </c>
    </row>
    <row r="153" spans="1:4" ht="39" customHeight="1" x14ac:dyDescent="0.35">
      <c r="A153" s="21">
        <f t="shared" si="3"/>
        <v>142</v>
      </c>
      <c r="B153" s="29" t="s">
        <v>185</v>
      </c>
      <c r="C153" s="27" t="s">
        <v>174</v>
      </c>
      <c r="D153" s="28">
        <v>13182.34</v>
      </c>
    </row>
    <row r="154" spans="1:4" ht="22.9" customHeight="1" x14ac:dyDescent="0.35">
      <c r="A154" s="21">
        <f t="shared" si="3"/>
        <v>143</v>
      </c>
      <c r="B154" s="29" t="s">
        <v>62</v>
      </c>
      <c r="C154" s="34" t="s">
        <v>63</v>
      </c>
      <c r="D154" s="28">
        <f>D155+D203+D206+D207+D208</f>
        <v>92008.92</v>
      </c>
    </row>
    <row r="155" spans="1:4" ht="22.15" customHeight="1" x14ac:dyDescent="0.35">
      <c r="A155" s="21">
        <f t="shared" si="3"/>
        <v>144</v>
      </c>
      <c r="B155" s="35" t="s">
        <v>64</v>
      </c>
      <c r="C155" s="34" t="s">
        <v>63</v>
      </c>
      <c r="D155" s="28">
        <f>D156+D161+D166+D171+D177+D181+D185+D191+D195+D199</f>
        <v>58865</v>
      </c>
    </row>
    <row r="156" spans="1:4" ht="24" customHeight="1" x14ac:dyDescent="0.35">
      <c r="A156" s="21">
        <f t="shared" si="3"/>
        <v>145</v>
      </c>
      <c r="B156" s="27" t="s">
        <v>65</v>
      </c>
      <c r="C156" s="34" t="s">
        <v>63</v>
      </c>
      <c r="D156" s="28">
        <f>D157</f>
        <v>30174.16</v>
      </c>
    </row>
    <row r="157" spans="1:4" ht="24" customHeight="1" x14ac:dyDescent="0.35">
      <c r="A157" s="21">
        <f t="shared" si="3"/>
        <v>146</v>
      </c>
      <c r="B157" s="24" t="s">
        <v>66</v>
      </c>
      <c r="C157" s="22" t="s">
        <v>67</v>
      </c>
      <c r="D157" s="32">
        <f>D158+D159+D160</f>
        <v>30174.16</v>
      </c>
    </row>
    <row r="158" spans="1:4" ht="23.45" customHeight="1" x14ac:dyDescent="0.35">
      <c r="A158" s="21">
        <f t="shared" si="3"/>
        <v>147</v>
      </c>
      <c r="B158" s="22" t="s">
        <v>35</v>
      </c>
      <c r="C158" s="22" t="s">
        <v>68</v>
      </c>
      <c r="D158" s="32">
        <v>29264.16</v>
      </c>
    </row>
    <row r="159" spans="1:4" ht="22.9" customHeight="1" x14ac:dyDescent="0.35">
      <c r="A159" s="21">
        <f t="shared" si="3"/>
        <v>148</v>
      </c>
      <c r="B159" s="22" t="s">
        <v>27</v>
      </c>
      <c r="C159" s="22" t="s">
        <v>69</v>
      </c>
      <c r="D159" s="32">
        <v>700</v>
      </c>
    </row>
    <row r="160" spans="1:4" ht="24.6" customHeight="1" x14ac:dyDescent="0.35">
      <c r="A160" s="21">
        <f t="shared" si="3"/>
        <v>149</v>
      </c>
      <c r="B160" s="24" t="s">
        <v>145</v>
      </c>
      <c r="C160" s="33" t="s">
        <v>86</v>
      </c>
      <c r="D160" s="32">
        <v>210</v>
      </c>
    </row>
    <row r="161" spans="1:4" ht="21.6" customHeight="1" x14ac:dyDescent="0.35">
      <c r="A161" s="21">
        <f t="shared" si="3"/>
        <v>150</v>
      </c>
      <c r="B161" s="27" t="s">
        <v>70</v>
      </c>
      <c r="C161" s="27" t="s">
        <v>63</v>
      </c>
      <c r="D161" s="28">
        <f>D162</f>
        <v>6015.27</v>
      </c>
    </row>
    <row r="162" spans="1:4" ht="21.6" customHeight="1" x14ac:dyDescent="0.35">
      <c r="A162" s="21">
        <f t="shared" si="3"/>
        <v>151</v>
      </c>
      <c r="B162" s="24" t="s">
        <v>66</v>
      </c>
      <c r="C162" s="22" t="s">
        <v>67</v>
      </c>
      <c r="D162" s="32">
        <f>D163+D164+D165</f>
        <v>6015.27</v>
      </c>
    </row>
    <row r="163" spans="1:4" ht="20.45" customHeight="1" x14ac:dyDescent="0.35">
      <c r="A163" s="21">
        <f t="shared" si="3"/>
        <v>152</v>
      </c>
      <c r="B163" s="22" t="s">
        <v>35</v>
      </c>
      <c r="C163" s="22" t="s">
        <v>71</v>
      </c>
      <c r="D163" s="32">
        <v>5339.27</v>
      </c>
    </row>
    <row r="164" spans="1:4" ht="22.15" customHeight="1" x14ac:dyDescent="0.35">
      <c r="A164" s="21">
        <f t="shared" si="3"/>
        <v>153</v>
      </c>
      <c r="B164" s="22" t="s">
        <v>27</v>
      </c>
      <c r="C164" s="22" t="s">
        <v>69</v>
      </c>
      <c r="D164" s="32">
        <v>612</v>
      </c>
    </row>
    <row r="165" spans="1:4" x14ac:dyDescent="0.35">
      <c r="A165" s="21">
        <f t="shared" si="3"/>
        <v>154</v>
      </c>
      <c r="B165" s="24" t="s">
        <v>145</v>
      </c>
      <c r="C165" s="33" t="s">
        <v>86</v>
      </c>
      <c r="D165" s="32">
        <v>64</v>
      </c>
    </row>
    <row r="166" spans="1:4" ht="20.45" customHeight="1" x14ac:dyDescent="0.35">
      <c r="A166" s="21">
        <f t="shared" si="3"/>
        <v>155</v>
      </c>
      <c r="B166" s="27" t="s">
        <v>72</v>
      </c>
      <c r="C166" s="27" t="s">
        <v>63</v>
      </c>
      <c r="D166" s="28">
        <f>D167</f>
        <v>3033.88</v>
      </c>
    </row>
    <row r="167" spans="1:4" x14ac:dyDescent="0.35">
      <c r="A167" s="21">
        <f t="shared" si="3"/>
        <v>156</v>
      </c>
      <c r="B167" s="24" t="s">
        <v>66</v>
      </c>
      <c r="C167" s="22" t="s">
        <v>67</v>
      </c>
      <c r="D167" s="32">
        <f>D168+D169+D170</f>
        <v>3033.88</v>
      </c>
    </row>
    <row r="168" spans="1:4" x14ac:dyDescent="0.35">
      <c r="A168" s="21">
        <f t="shared" si="3"/>
        <v>157</v>
      </c>
      <c r="B168" s="22" t="s">
        <v>35</v>
      </c>
      <c r="C168" s="22" t="s">
        <v>68</v>
      </c>
      <c r="D168" s="32">
        <v>2297.7800000000002</v>
      </c>
    </row>
    <row r="169" spans="1:4" x14ac:dyDescent="0.35">
      <c r="A169" s="21">
        <f t="shared" si="3"/>
        <v>158</v>
      </c>
      <c r="B169" s="22" t="s">
        <v>27</v>
      </c>
      <c r="C169" s="22" t="s">
        <v>69</v>
      </c>
      <c r="D169" s="32">
        <v>394</v>
      </c>
    </row>
    <row r="170" spans="1:4" x14ac:dyDescent="0.35">
      <c r="A170" s="21">
        <f t="shared" si="3"/>
        <v>159</v>
      </c>
      <c r="B170" s="22" t="s">
        <v>28</v>
      </c>
      <c r="C170" s="22" t="s">
        <v>75</v>
      </c>
      <c r="D170" s="32">
        <v>342.1</v>
      </c>
    </row>
    <row r="171" spans="1:4" ht="21" customHeight="1" x14ac:dyDescent="0.35">
      <c r="A171" s="21">
        <f t="shared" ref="A171:A218" si="4">A170+1</f>
        <v>160</v>
      </c>
      <c r="B171" s="27" t="s">
        <v>73</v>
      </c>
      <c r="C171" s="27" t="s">
        <v>63</v>
      </c>
      <c r="D171" s="28">
        <f>D172</f>
        <v>4811.37</v>
      </c>
    </row>
    <row r="172" spans="1:4" ht="19.899999999999999" customHeight="1" x14ac:dyDescent="0.35">
      <c r="A172" s="21">
        <f t="shared" si="4"/>
        <v>161</v>
      </c>
      <c r="B172" s="24" t="s">
        <v>74</v>
      </c>
      <c r="C172" s="22" t="s">
        <v>67</v>
      </c>
      <c r="D172" s="32">
        <f>D173+D174+D175+D176</f>
        <v>4811.37</v>
      </c>
    </row>
    <row r="173" spans="1:4" x14ac:dyDescent="0.35">
      <c r="A173" s="21">
        <f t="shared" si="4"/>
        <v>162</v>
      </c>
      <c r="B173" s="22" t="s">
        <v>35</v>
      </c>
      <c r="C173" s="22" t="s">
        <v>68</v>
      </c>
      <c r="D173" s="32">
        <v>3667.37</v>
      </c>
    </row>
    <row r="174" spans="1:4" x14ac:dyDescent="0.35">
      <c r="A174" s="21">
        <f t="shared" si="4"/>
        <v>163</v>
      </c>
      <c r="B174" s="22" t="s">
        <v>27</v>
      </c>
      <c r="C174" s="22" t="s">
        <v>69</v>
      </c>
      <c r="D174" s="32">
        <v>825</v>
      </c>
    </row>
    <row r="175" spans="1:4" ht="19.149999999999999" customHeight="1" x14ac:dyDescent="0.35">
      <c r="A175" s="21">
        <f t="shared" si="4"/>
        <v>164</v>
      </c>
      <c r="B175" s="24" t="s">
        <v>145</v>
      </c>
      <c r="C175" s="33" t="s">
        <v>86</v>
      </c>
      <c r="D175" s="32">
        <v>64</v>
      </c>
    </row>
    <row r="176" spans="1:4" x14ac:dyDescent="0.35">
      <c r="A176" s="21">
        <f t="shared" si="4"/>
        <v>165</v>
      </c>
      <c r="B176" s="22" t="s">
        <v>28</v>
      </c>
      <c r="C176" s="22" t="s">
        <v>75</v>
      </c>
      <c r="D176" s="32">
        <v>255</v>
      </c>
    </row>
    <row r="177" spans="1:4" ht="25.15" customHeight="1" x14ac:dyDescent="0.35">
      <c r="A177" s="21">
        <f t="shared" si="4"/>
        <v>166</v>
      </c>
      <c r="B177" s="29" t="s">
        <v>76</v>
      </c>
      <c r="C177" s="27" t="s">
        <v>63</v>
      </c>
      <c r="D177" s="28">
        <f>D178</f>
        <v>1045.9000000000001</v>
      </c>
    </row>
    <row r="178" spans="1:4" ht="22.9" customHeight="1" x14ac:dyDescent="0.35">
      <c r="A178" s="21">
        <f t="shared" si="4"/>
        <v>167</v>
      </c>
      <c r="B178" s="24" t="s">
        <v>74</v>
      </c>
      <c r="C178" s="22" t="s">
        <v>67</v>
      </c>
      <c r="D178" s="32">
        <f>D179+D180</f>
        <v>1045.9000000000001</v>
      </c>
    </row>
    <row r="179" spans="1:4" x14ac:dyDescent="0.35">
      <c r="A179" s="21">
        <f t="shared" si="4"/>
        <v>168</v>
      </c>
      <c r="B179" s="22" t="s">
        <v>35</v>
      </c>
      <c r="C179" s="22" t="s">
        <v>68</v>
      </c>
      <c r="D179" s="32">
        <v>760.9</v>
      </c>
    </row>
    <row r="180" spans="1:4" ht="22.15" customHeight="1" x14ac:dyDescent="0.35">
      <c r="A180" s="21">
        <f t="shared" si="4"/>
        <v>169</v>
      </c>
      <c r="B180" s="22" t="s">
        <v>27</v>
      </c>
      <c r="C180" s="22" t="s">
        <v>69</v>
      </c>
      <c r="D180" s="32">
        <v>285</v>
      </c>
    </row>
    <row r="181" spans="1:4" ht="20.45" customHeight="1" x14ac:dyDescent="0.35">
      <c r="A181" s="21">
        <f t="shared" si="4"/>
        <v>170</v>
      </c>
      <c r="B181" s="27" t="s">
        <v>77</v>
      </c>
      <c r="C181" s="27" t="s">
        <v>63</v>
      </c>
      <c r="D181" s="28">
        <f>D182</f>
        <v>2559.73</v>
      </c>
    </row>
    <row r="182" spans="1:4" ht="21" customHeight="1" x14ac:dyDescent="0.35">
      <c r="A182" s="21">
        <f t="shared" si="4"/>
        <v>171</v>
      </c>
      <c r="B182" s="24" t="s">
        <v>74</v>
      </c>
      <c r="C182" s="22" t="s">
        <v>67</v>
      </c>
      <c r="D182" s="32">
        <f>D183+D184</f>
        <v>2559.73</v>
      </c>
    </row>
    <row r="183" spans="1:4" x14ac:dyDescent="0.35">
      <c r="A183" s="21">
        <f t="shared" si="4"/>
        <v>172</v>
      </c>
      <c r="B183" s="22" t="s">
        <v>35</v>
      </c>
      <c r="C183" s="22" t="s">
        <v>68</v>
      </c>
      <c r="D183" s="32">
        <v>1736.73</v>
      </c>
    </row>
    <row r="184" spans="1:4" x14ac:dyDescent="0.35">
      <c r="A184" s="21">
        <f t="shared" si="4"/>
        <v>173</v>
      </c>
      <c r="B184" s="22" t="s">
        <v>27</v>
      </c>
      <c r="C184" s="22" t="s">
        <v>69</v>
      </c>
      <c r="D184" s="32">
        <v>823</v>
      </c>
    </row>
    <row r="185" spans="1:4" x14ac:dyDescent="0.35">
      <c r="A185" s="21">
        <f t="shared" si="4"/>
        <v>174</v>
      </c>
      <c r="B185" s="27" t="s">
        <v>78</v>
      </c>
      <c r="C185" s="27" t="s">
        <v>63</v>
      </c>
      <c r="D185" s="28">
        <f>D186</f>
        <v>7355.46</v>
      </c>
    </row>
    <row r="186" spans="1:4" ht="21.6" customHeight="1" x14ac:dyDescent="0.35">
      <c r="A186" s="21">
        <f t="shared" si="4"/>
        <v>175</v>
      </c>
      <c r="B186" s="24" t="s">
        <v>74</v>
      </c>
      <c r="C186" s="22" t="s">
        <v>67</v>
      </c>
      <c r="D186" s="32">
        <f>D187+D188+D189+D190</f>
        <v>7355.46</v>
      </c>
    </row>
    <row r="187" spans="1:4" x14ac:dyDescent="0.35">
      <c r="A187" s="21">
        <f t="shared" si="4"/>
        <v>176</v>
      </c>
      <c r="B187" s="22" t="s">
        <v>35</v>
      </c>
      <c r="C187" s="22" t="s">
        <v>68</v>
      </c>
      <c r="D187" s="32">
        <v>5517.46</v>
      </c>
    </row>
    <row r="188" spans="1:4" x14ac:dyDescent="0.35">
      <c r="A188" s="21">
        <f t="shared" si="4"/>
        <v>177</v>
      </c>
      <c r="B188" s="22" t="s">
        <v>27</v>
      </c>
      <c r="C188" s="22" t="s">
        <v>69</v>
      </c>
      <c r="D188" s="32">
        <v>1659</v>
      </c>
    </row>
    <row r="189" spans="1:4" x14ac:dyDescent="0.35">
      <c r="A189" s="21">
        <f t="shared" si="4"/>
        <v>178</v>
      </c>
      <c r="B189" s="24" t="s">
        <v>145</v>
      </c>
      <c r="C189" s="33" t="s">
        <v>86</v>
      </c>
      <c r="D189" s="32">
        <v>71</v>
      </c>
    </row>
    <row r="190" spans="1:4" x14ac:dyDescent="0.35">
      <c r="A190" s="21">
        <f t="shared" si="4"/>
        <v>179</v>
      </c>
      <c r="B190" s="22" t="s">
        <v>28</v>
      </c>
      <c r="C190" s="22" t="s">
        <v>75</v>
      </c>
      <c r="D190" s="32">
        <v>108</v>
      </c>
    </row>
    <row r="191" spans="1:4" ht="44.45" customHeight="1" x14ac:dyDescent="0.35">
      <c r="A191" s="21">
        <f t="shared" si="4"/>
        <v>180</v>
      </c>
      <c r="B191" s="29" t="s">
        <v>79</v>
      </c>
      <c r="C191" s="27" t="s">
        <v>63</v>
      </c>
      <c r="D191" s="28">
        <f>D192</f>
        <v>2276.38</v>
      </c>
    </row>
    <row r="192" spans="1:4" ht="20.45" customHeight="1" x14ac:dyDescent="0.35">
      <c r="A192" s="21">
        <f t="shared" si="4"/>
        <v>181</v>
      </c>
      <c r="B192" s="24" t="s">
        <v>74</v>
      </c>
      <c r="C192" s="22" t="s">
        <v>67</v>
      </c>
      <c r="D192" s="32">
        <f>D193+D194</f>
        <v>2276.38</v>
      </c>
    </row>
    <row r="193" spans="1:4" ht="21" customHeight="1" x14ac:dyDescent="0.35">
      <c r="A193" s="21">
        <f t="shared" si="4"/>
        <v>182</v>
      </c>
      <c r="B193" s="22" t="s">
        <v>35</v>
      </c>
      <c r="C193" s="22" t="s">
        <v>68</v>
      </c>
      <c r="D193" s="32">
        <v>1876.38</v>
      </c>
    </row>
    <row r="194" spans="1:4" ht="24" customHeight="1" x14ac:dyDescent="0.35">
      <c r="A194" s="21">
        <f t="shared" si="4"/>
        <v>183</v>
      </c>
      <c r="B194" s="22" t="s">
        <v>27</v>
      </c>
      <c r="C194" s="22" t="s">
        <v>69</v>
      </c>
      <c r="D194" s="32">
        <v>400</v>
      </c>
    </row>
    <row r="195" spans="1:4" ht="21" customHeight="1" x14ac:dyDescent="0.35">
      <c r="A195" s="21">
        <f t="shared" si="4"/>
        <v>184</v>
      </c>
      <c r="B195" s="27" t="s">
        <v>80</v>
      </c>
      <c r="C195" s="27" t="s">
        <v>63</v>
      </c>
      <c r="D195" s="28">
        <f>D196</f>
        <v>1158.51</v>
      </c>
    </row>
    <row r="196" spans="1:4" ht="21" customHeight="1" x14ac:dyDescent="0.35">
      <c r="A196" s="21">
        <f t="shared" si="4"/>
        <v>185</v>
      </c>
      <c r="B196" s="24" t="s">
        <v>74</v>
      </c>
      <c r="C196" s="22" t="s">
        <v>67</v>
      </c>
      <c r="D196" s="32">
        <f>D197+D198</f>
        <v>1158.51</v>
      </c>
    </row>
    <row r="197" spans="1:4" x14ac:dyDescent="0.35">
      <c r="A197" s="21">
        <f t="shared" si="4"/>
        <v>186</v>
      </c>
      <c r="B197" s="22" t="s">
        <v>35</v>
      </c>
      <c r="C197" s="22" t="s">
        <v>68</v>
      </c>
      <c r="D197" s="32">
        <v>558.51</v>
      </c>
    </row>
    <row r="198" spans="1:4" ht="21.6" customHeight="1" x14ac:dyDescent="0.35">
      <c r="A198" s="21">
        <f t="shared" si="4"/>
        <v>187</v>
      </c>
      <c r="B198" s="22" t="s">
        <v>27</v>
      </c>
      <c r="C198" s="22" t="s">
        <v>69</v>
      </c>
      <c r="D198" s="32">
        <v>600</v>
      </c>
    </row>
    <row r="199" spans="1:4" ht="19.899999999999999" customHeight="1" x14ac:dyDescent="0.35">
      <c r="A199" s="21">
        <f t="shared" si="4"/>
        <v>188</v>
      </c>
      <c r="B199" s="27" t="s">
        <v>81</v>
      </c>
      <c r="C199" s="27" t="s">
        <v>63</v>
      </c>
      <c r="D199" s="28">
        <f>D200</f>
        <v>434.34</v>
      </c>
    </row>
    <row r="200" spans="1:4" ht="19.899999999999999" customHeight="1" x14ac:dyDescent="0.35">
      <c r="A200" s="21">
        <f t="shared" si="4"/>
        <v>189</v>
      </c>
      <c r="B200" s="24" t="s">
        <v>74</v>
      </c>
      <c r="C200" s="22" t="s">
        <v>67</v>
      </c>
      <c r="D200" s="32">
        <f>D201+D202</f>
        <v>434.34</v>
      </c>
    </row>
    <row r="201" spans="1:4" ht="21" customHeight="1" x14ac:dyDescent="0.35">
      <c r="A201" s="21">
        <f t="shared" si="4"/>
        <v>190</v>
      </c>
      <c r="B201" s="22" t="s">
        <v>35</v>
      </c>
      <c r="C201" s="22" t="s">
        <v>68</v>
      </c>
      <c r="D201" s="32">
        <v>334.34</v>
      </c>
    </row>
    <row r="202" spans="1:4" ht="21.6" customHeight="1" x14ac:dyDescent="0.35">
      <c r="A202" s="21">
        <f t="shared" si="4"/>
        <v>191</v>
      </c>
      <c r="B202" s="22" t="s">
        <v>27</v>
      </c>
      <c r="C202" s="22" t="s">
        <v>69</v>
      </c>
      <c r="D202" s="32">
        <v>100</v>
      </c>
    </row>
    <row r="203" spans="1:4" x14ac:dyDescent="0.35">
      <c r="A203" s="21">
        <f t="shared" si="4"/>
        <v>192</v>
      </c>
      <c r="B203" s="35" t="s">
        <v>83</v>
      </c>
      <c r="C203" s="34" t="s">
        <v>63</v>
      </c>
      <c r="D203" s="28">
        <f>D204</f>
        <v>19020</v>
      </c>
    </row>
    <row r="204" spans="1:4" ht="24.6" customHeight="1" x14ac:dyDescent="0.35">
      <c r="A204" s="21">
        <f t="shared" si="4"/>
        <v>193</v>
      </c>
      <c r="B204" s="29" t="s">
        <v>84</v>
      </c>
      <c r="C204" s="27" t="s">
        <v>63</v>
      </c>
      <c r="D204" s="28">
        <f>D205</f>
        <v>19020</v>
      </c>
    </row>
    <row r="205" spans="1:4" x14ac:dyDescent="0.35">
      <c r="A205" s="21">
        <f t="shared" si="4"/>
        <v>194</v>
      </c>
      <c r="B205" s="22" t="s">
        <v>85</v>
      </c>
      <c r="C205" s="22" t="s">
        <v>86</v>
      </c>
      <c r="D205" s="32">
        <v>19020</v>
      </c>
    </row>
    <row r="206" spans="1:4" ht="40.15" customHeight="1" x14ac:dyDescent="0.35">
      <c r="A206" s="21">
        <f t="shared" si="4"/>
        <v>195</v>
      </c>
      <c r="B206" s="29" t="s">
        <v>219</v>
      </c>
      <c r="C206" s="27" t="s">
        <v>82</v>
      </c>
      <c r="D206" s="28">
        <v>313</v>
      </c>
    </row>
    <row r="207" spans="1:4" ht="73.150000000000006" customHeight="1" x14ac:dyDescent="0.35">
      <c r="A207" s="21">
        <f t="shared" si="4"/>
        <v>196</v>
      </c>
      <c r="B207" s="29" t="s">
        <v>166</v>
      </c>
      <c r="C207" s="27" t="s">
        <v>138</v>
      </c>
      <c r="D207" s="28">
        <v>13709.58</v>
      </c>
    </row>
    <row r="208" spans="1:4" ht="42.6" customHeight="1" x14ac:dyDescent="0.35">
      <c r="A208" s="21">
        <f t="shared" si="4"/>
        <v>197</v>
      </c>
      <c r="B208" s="29" t="s">
        <v>202</v>
      </c>
      <c r="C208" s="27" t="s">
        <v>138</v>
      </c>
      <c r="D208" s="28">
        <v>101.34</v>
      </c>
    </row>
    <row r="209" spans="1:4" ht="23.25" customHeight="1" x14ac:dyDescent="0.35">
      <c r="A209" s="21">
        <f t="shared" si="4"/>
        <v>198</v>
      </c>
      <c r="B209" s="29" t="s">
        <v>87</v>
      </c>
      <c r="C209" s="27" t="s">
        <v>88</v>
      </c>
      <c r="D209" s="28">
        <f>D210</f>
        <v>132159.70000000001</v>
      </c>
    </row>
    <row r="210" spans="1:4" ht="35.450000000000003" customHeight="1" x14ac:dyDescent="0.35">
      <c r="A210" s="21">
        <f t="shared" si="4"/>
        <v>199</v>
      </c>
      <c r="B210" s="29" t="s">
        <v>89</v>
      </c>
      <c r="C210" s="27" t="s">
        <v>90</v>
      </c>
      <c r="D210" s="28">
        <f>D211+D212+D213+D214+D215+D216+D217</f>
        <v>132159.70000000001</v>
      </c>
    </row>
    <row r="211" spans="1:4" ht="20.45" customHeight="1" x14ac:dyDescent="0.35">
      <c r="A211" s="21">
        <f t="shared" si="4"/>
        <v>200</v>
      </c>
      <c r="B211" s="22" t="s">
        <v>35</v>
      </c>
      <c r="C211" s="22" t="s">
        <v>91</v>
      </c>
      <c r="D211" s="32">
        <v>110911.64</v>
      </c>
    </row>
    <row r="212" spans="1:4" ht="22.9" customHeight="1" x14ac:dyDescent="0.35">
      <c r="A212" s="21">
        <f t="shared" si="4"/>
        <v>201</v>
      </c>
      <c r="B212" s="22" t="s">
        <v>27</v>
      </c>
      <c r="C212" s="22" t="s">
        <v>92</v>
      </c>
      <c r="D212" s="32">
        <v>15010</v>
      </c>
    </row>
    <row r="213" spans="1:4" ht="20.45" customHeight="1" x14ac:dyDescent="0.35">
      <c r="A213" s="21">
        <f t="shared" si="4"/>
        <v>202</v>
      </c>
      <c r="B213" s="22" t="s">
        <v>93</v>
      </c>
      <c r="C213" s="22" t="s">
        <v>118</v>
      </c>
      <c r="D213" s="32">
        <v>1300</v>
      </c>
    </row>
    <row r="214" spans="1:4" ht="20.45" customHeight="1" x14ac:dyDescent="0.35">
      <c r="A214" s="21">
        <f t="shared" si="4"/>
        <v>203</v>
      </c>
      <c r="B214" s="24" t="s">
        <v>145</v>
      </c>
      <c r="C214" s="33" t="s">
        <v>147</v>
      </c>
      <c r="D214" s="32">
        <v>850</v>
      </c>
    </row>
    <row r="215" spans="1:4" ht="18.600000000000001" customHeight="1" x14ac:dyDescent="0.35">
      <c r="A215" s="21">
        <f t="shared" si="4"/>
        <v>204</v>
      </c>
      <c r="B215" s="22" t="s">
        <v>28</v>
      </c>
      <c r="C215" s="22" t="s">
        <v>94</v>
      </c>
      <c r="D215" s="32">
        <v>884</v>
      </c>
    </row>
    <row r="216" spans="1:4" ht="39.6" customHeight="1" x14ac:dyDescent="0.35">
      <c r="A216" s="21">
        <f t="shared" si="4"/>
        <v>205</v>
      </c>
      <c r="B216" s="24" t="s">
        <v>171</v>
      </c>
      <c r="C216" s="22" t="s">
        <v>172</v>
      </c>
      <c r="D216" s="32">
        <v>2456.06</v>
      </c>
    </row>
    <row r="217" spans="1:4" ht="24" customHeight="1" x14ac:dyDescent="0.35">
      <c r="A217" s="21">
        <f t="shared" si="4"/>
        <v>206</v>
      </c>
      <c r="B217" s="24" t="s">
        <v>175</v>
      </c>
      <c r="C217" s="22" t="s">
        <v>172</v>
      </c>
      <c r="D217" s="32">
        <v>748</v>
      </c>
    </row>
    <row r="218" spans="1:4" ht="21.75" customHeight="1" x14ac:dyDescent="0.35">
      <c r="A218" s="21">
        <f t="shared" si="4"/>
        <v>207</v>
      </c>
      <c r="B218" s="29" t="s">
        <v>95</v>
      </c>
      <c r="C218" s="27" t="s">
        <v>96</v>
      </c>
      <c r="D218" s="28">
        <f>D219+D220</f>
        <v>32769.520000000004</v>
      </c>
    </row>
    <row r="219" spans="1:4" ht="22.15" customHeight="1" x14ac:dyDescent="0.35">
      <c r="A219" s="21">
        <f t="shared" ref="A219:A245" si="5">A218+1</f>
        <v>208</v>
      </c>
      <c r="B219" s="27" t="s">
        <v>156</v>
      </c>
      <c r="C219" s="27" t="s">
        <v>146</v>
      </c>
      <c r="D219" s="31">
        <v>10624</v>
      </c>
    </row>
    <row r="220" spans="1:4" ht="22.15" customHeight="1" x14ac:dyDescent="0.35">
      <c r="A220" s="21">
        <f t="shared" si="5"/>
        <v>209</v>
      </c>
      <c r="B220" s="27" t="s">
        <v>122</v>
      </c>
      <c r="C220" s="27" t="s">
        <v>97</v>
      </c>
      <c r="D220" s="31">
        <v>22145.52</v>
      </c>
    </row>
    <row r="221" spans="1:4" ht="26.45" customHeight="1" x14ac:dyDescent="0.35">
      <c r="A221" s="21">
        <f t="shared" si="5"/>
        <v>210</v>
      </c>
      <c r="B221" s="29" t="s">
        <v>103</v>
      </c>
      <c r="C221" s="27" t="s">
        <v>104</v>
      </c>
      <c r="D221" s="28">
        <f>D222</f>
        <v>67714.509999999995</v>
      </c>
    </row>
    <row r="222" spans="1:4" ht="57" customHeight="1" x14ac:dyDescent="0.35">
      <c r="A222" s="21">
        <f t="shared" si="5"/>
        <v>211</v>
      </c>
      <c r="B222" s="29" t="s">
        <v>167</v>
      </c>
      <c r="C222" s="27" t="s">
        <v>129</v>
      </c>
      <c r="D222" s="28">
        <v>67714.509999999995</v>
      </c>
    </row>
    <row r="223" spans="1:4" ht="33.75" customHeight="1" x14ac:dyDescent="0.35">
      <c r="A223" s="21">
        <f t="shared" si="5"/>
        <v>212</v>
      </c>
      <c r="B223" s="29" t="s">
        <v>98</v>
      </c>
      <c r="C223" s="27" t="s">
        <v>99</v>
      </c>
      <c r="D223" s="28">
        <f>D224+D225</f>
        <v>3268.93</v>
      </c>
    </row>
    <row r="224" spans="1:4" ht="25.9" customHeight="1" x14ac:dyDescent="0.35">
      <c r="A224" s="21">
        <f t="shared" si="5"/>
        <v>213</v>
      </c>
      <c r="B224" s="29" t="s">
        <v>223</v>
      </c>
      <c r="C224" s="27" t="s">
        <v>123</v>
      </c>
      <c r="D224" s="28">
        <v>1130</v>
      </c>
    </row>
    <row r="225" spans="1:5" ht="24" customHeight="1" x14ac:dyDescent="0.35">
      <c r="A225" s="21">
        <f t="shared" si="5"/>
        <v>214</v>
      </c>
      <c r="B225" s="29" t="s">
        <v>224</v>
      </c>
      <c r="C225" s="27" t="s">
        <v>123</v>
      </c>
      <c r="D225" s="28">
        <v>2138.9299999999998</v>
      </c>
    </row>
    <row r="226" spans="1:5" ht="24.6" customHeight="1" x14ac:dyDescent="0.35">
      <c r="A226" s="21">
        <f t="shared" si="5"/>
        <v>215</v>
      </c>
      <c r="B226" s="27" t="s">
        <v>100</v>
      </c>
      <c r="C226" s="27" t="s">
        <v>101</v>
      </c>
      <c r="D226" s="28">
        <f>D227+D230+D231+D232+D233+D234+D235+D236+D237+D238+D239+D240+D241+D242+D243</f>
        <v>408853.93999999989</v>
      </c>
    </row>
    <row r="227" spans="1:5" ht="21.75" customHeight="1" x14ac:dyDescent="0.35">
      <c r="A227" s="21">
        <f t="shared" si="5"/>
        <v>216</v>
      </c>
      <c r="B227" s="27" t="s">
        <v>125</v>
      </c>
      <c r="C227" s="27" t="s">
        <v>101</v>
      </c>
      <c r="D227" s="28">
        <f>D228+D229</f>
        <v>81497.55</v>
      </c>
    </row>
    <row r="228" spans="1:5" x14ac:dyDescent="0.35">
      <c r="A228" s="21">
        <f t="shared" si="5"/>
        <v>217</v>
      </c>
      <c r="B228" s="22" t="s">
        <v>27</v>
      </c>
      <c r="C228" s="22" t="s">
        <v>126</v>
      </c>
      <c r="D228" s="32">
        <v>60000</v>
      </c>
    </row>
    <row r="229" spans="1:5" ht="22.15" customHeight="1" x14ac:dyDescent="0.35">
      <c r="A229" s="21">
        <f t="shared" si="5"/>
        <v>218</v>
      </c>
      <c r="B229" s="22" t="s">
        <v>28</v>
      </c>
      <c r="C229" s="22" t="s">
        <v>148</v>
      </c>
      <c r="D229" s="32">
        <v>21497.55</v>
      </c>
    </row>
    <row r="230" spans="1:5" ht="110.45" customHeight="1" x14ac:dyDescent="0.35">
      <c r="A230" s="21">
        <f t="shared" si="5"/>
        <v>219</v>
      </c>
      <c r="B230" s="36" t="s">
        <v>168</v>
      </c>
      <c r="C230" s="27" t="s">
        <v>139</v>
      </c>
      <c r="D230" s="28">
        <v>117636.87</v>
      </c>
    </row>
    <row r="231" spans="1:5" ht="91.15" customHeight="1" x14ac:dyDescent="0.35">
      <c r="A231" s="21">
        <f t="shared" si="5"/>
        <v>220</v>
      </c>
      <c r="B231" s="36" t="s">
        <v>169</v>
      </c>
      <c r="C231" s="27" t="s">
        <v>139</v>
      </c>
      <c r="D231" s="28">
        <v>17316.14</v>
      </c>
      <c r="E231" s="4"/>
    </row>
    <row r="232" spans="1:5" ht="105" customHeight="1" x14ac:dyDescent="0.35">
      <c r="A232" s="21">
        <f t="shared" si="5"/>
        <v>221</v>
      </c>
      <c r="B232" s="36" t="s">
        <v>170</v>
      </c>
      <c r="C232" s="27" t="s">
        <v>139</v>
      </c>
      <c r="D232" s="28">
        <v>87324.160000000003</v>
      </c>
    </row>
    <row r="233" spans="1:5" ht="79.150000000000006" customHeight="1" x14ac:dyDescent="0.35">
      <c r="A233" s="21">
        <f t="shared" si="5"/>
        <v>222</v>
      </c>
      <c r="B233" s="36" t="s">
        <v>230</v>
      </c>
      <c r="C233" s="27" t="s">
        <v>139</v>
      </c>
      <c r="D233" s="28">
        <v>19028.599999999999</v>
      </c>
    </row>
    <row r="234" spans="1:5" ht="79.900000000000006" customHeight="1" x14ac:dyDescent="0.35">
      <c r="A234" s="21">
        <f t="shared" si="5"/>
        <v>223</v>
      </c>
      <c r="B234" s="36" t="s">
        <v>231</v>
      </c>
      <c r="C234" s="27" t="s">
        <v>139</v>
      </c>
      <c r="D234" s="28">
        <v>17047.88</v>
      </c>
    </row>
    <row r="235" spans="1:5" ht="75" customHeight="1" x14ac:dyDescent="0.35">
      <c r="A235" s="21">
        <f t="shared" si="5"/>
        <v>224</v>
      </c>
      <c r="B235" s="36" t="s">
        <v>232</v>
      </c>
      <c r="C235" s="27" t="s">
        <v>139</v>
      </c>
      <c r="D235" s="28">
        <v>18882.8</v>
      </c>
    </row>
    <row r="236" spans="1:5" ht="77.45" customHeight="1" x14ac:dyDescent="0.35">
      <c r="A236" s="21">
        <f t="shared" si="5"/>
        <v>225</v>
      </c>
      <c r="B236" s="36" t="s">
        <v>233</v>
      </c>
      <c r="C236" s="27" t="s">
        <v>139</v>
      </c>
      <c r="D236" s="28">
        <v>22247.17</v>
      </c>
    </row>
    <row r="237" spans="1:5" ht="76.900000000000006" customHeight="1" x14ac:dyDescent="0.35">
      <c r="A237" s="21">
        <f t="shared" si="5"/>
        <v>226</v>
      </c>
      <c r="B237" s="36" t="s">
        <v>234</v>
      </c>
      <c r="C237" s="27" t="s">
        <v>139</v>
      </c>
      <c r="D237" s="28">
        <v>10294.129999999999</v>
      </c>
    </row>
    <row r="238" spans="1:5" ht="79.150000000000006" customHeight="1" x14ac:dyDescent="0.35">
      <c r="A238" s="21">
        <f t="shared" si="5"/>
        <v>227</v>
      </c>
      <c r="B238" s="36" t="s">
        <v>235</v>
      </c>
      <c r="C238" s="27" t="s">
        <v>139</v>
      </c>
      <c r="D238" s="28">
        <v>3526.25</v>
      </c>
    </row>
    <row r="239" spans="1:5" ht="84" customHeight="1" x14ac:dyDescent="0.35">
      <c r="A239" s="21">
        <f t="shared" si="5"/>
        <v>228</v>
      </c>
      <c r="B239" s="36" t="s">
        <v>236</v>
      </c>
      <c r="C239" s="27" t="s">
        <v>139</v>
      </c>
      <c r="D239" s="28">
        <v>2342.79</v>
      </c>
    </row>
    <row r="240" spans="1:5" ht="76.900000000000006" customHeight="1" x14ac:dyDescent="0.35">
      <c r="A240" s="21">
        <f t="shared" si="5"/>
        <v>229</v>
      </c>
      <c r="B240" s="36" t="s">
        <v>237</v>
      </c>
      <c r="C240" s="27" t="s">
        <v>139</v>
      </c>
      <c r="D240" s="28">
        <v>0</v>
      </c>
    </row>
    <row r="241" spans="1:5" ht="73.900000000000006" customHeight="1" x14ac:dyDescent="0.35">
      <c r="A241" s="21">
        <f t="shared" si="5"/>
        <v>230</v>
      </c>
      <c r="B241" s="36" t="s">
        <v>238</v>
      </c>
      <c r="C241" s="27" t="s">
        <v>139</v>
      </c>
      <c r="D241" s="28">
        <v>14.6</v>
      </c>
    </row>
    <row r="242" spans="1:5" ht="21.6" customHeight="1" x14ac:dyDescent="0.35">
      <c r="A242" s="21">
        <f t="shared" si="5"/>
        <v>231</v>
      </c>
      <c r="B242" s="29" t="s">
        <v>187</v>
      </c>
      <c r="C242" s="27" t="s">
        <v>134</v>
      </c>
      <c r="D242" s="28">
        <v>4657</v>
      </c>
    </row>
    <row r="243" spans="1:5" ht="24" customHeight="1" x14ac:dyDescent="0.35">
      <c r="A243" s="21">
        <f t="shared" si="5"/>
        <v>232</v>
      </c>
      <c r="B243" s="29" t="s">
        <v>186</v>
      </c>
      <c r="C243" s="27" t="s">
        <v>188</v>
      </c>
      <c r="D243" s="28">
        <v>7038</v>
      </c>
    </row>
    <row r="244" spans="1:5" ht="22.15" customHeight="1" x14ac:dyDescent="0.35">
      <c r="A244" s="21">
        <f t="shared" si="5"/>
        <v>233</v>
      </c>
      <c r="B244" s="27" t="s">
        <v>141</v>
      </c>
      <c r="C244" s="27" t="s">
        <v>142</v>
      </c>
      <c r="D244" s="28">
        <f>D245</f>
        <v>2939.59</v>
      </c>
    </row>
    <row r="245" spans="1:5" ht="22.9" customHeight="1" x14ac:dyDescent="0.35">
      <c r="A245" s="21">
        <f t="shared" si="5"/>
        <v>234</v>
      </c>
      <c r="B245" s="37" t="s">
        <v>173</v>
      </c>
      <c r="C245" s="37" t="s">
        <v>143</v>
      </c>
      <c r="D245" s="28">
        <v>2939.59</v>
      </c>
    </row>
    <row r="246" spans="1:5" x14ac:dyDescent="0.35">
      <c r="A246" s="8"/>
      <c r="B246" s="38"/>
      <c r="C246" s="38"/>
      <c r="D246" s="39"/>
      <c r="E246" s="40"/>
    </row>
    <row r="247" spans="1:5" x14ac:dyDescent="0.35">
      <c r="A247" s="9"/>
      <c r="B247" s="41"/>
      <c r="C247" s="54" t="s">
        <v>243</v>
      </c>
      <c r="D247" s="54"/>
      <c r="E247" s="40"/>
    </row>
    <row r="248" spans="1:5" x14ac:dyDescent="0.35">
      <c r="A248" s="9"/>
      <c r="B248" s="44" t="s">
        <v>241</v>
      </c>
      <c r="C248" s="44"/>
      <c r="D248" s="44"/>
      <c r="E248" s="42"/>
    </row>
    <row r="249" spans="1:5" x14ac:dyDescent="0.35">
      <c r="A249" s="9"/>
      <c r="B249" s="44" t="s">
        <v>242</v>
      </c>
      <c r="C249" s="44"/>
      <c r="D249" s="44"/>
      <c r="E249" s="40"/>
    </row>
    <row r="250" spans="1:5" x14ac:dyDescent="0.35">
      <c r="A250" s="11"/>
      <c r="B250" s="12"/>
      <c r="C250" s="12"/>
    </row>
    <row r="251" spans="1:5" x14ac:dyDescent="0.35">
      <c r="A251" s="12"/>
      <c r="B251" s="2"/>
      <c r="C251" s="46"/>
      <c r="D251" s="46"/>
    </row>
    <row r="252" spans="1:5" x14ac:dyDescent="0.35">
      <c r="A252" s="12"/>
      <c r="B252" s="10"/>
      <c r="C252" s="45"/>
      <c r="D252" s="45"/>
      <c r="E252" s="45"/>
    </row>
    <row r="253" spans="1:5" x14ac:dyDescent="0.35">
      <c r="A253" s="12"/>
      <c r="B253" s="2"/>
      <c r="C253" s="46"/>
      <c r="D253" s="46"/>
    </row>
    <row r="254" spans="1:5" x14ac:dyDescent="0.35">
      <c r="B254" s="12"/>
      <c r="C254" s="12"/>
    </row>
    <row r="256" spans="1:5" x14ac:dyDescent="0.35">
      <c r="D256" s="14"/>
    </row>
  </sheetData>
  <mergeCells count="17">
    <mergeCell ref="C253:D253"/>
    <mergeCell ref="B6:D6"/>
    <mergeCell ref="C8:C11"/>
    <mergeCell ref="A8:A11"/>
    <mergeCell ref="B8:B11"/>
    <mergeCell ref="D8:D11"/>
    <mergeCell ref="C247:D247"/>
    <mergeCell ref="C251:D251"/>
    <mergeCell ref="C252:E252"/>
    <mergeCell ref="A1:D1"/>
    <mergeCell ref="B249:D249"/>
    <mergeCell ref="B248:D248"/>
    <mergeCell ref="A2:B2"/>
    <mergeCell ref="A3:B3"/>
    <mergeCell ref="A4:B4"/>
    <mergeCell ref="C2:D2"/>
    <mergeCell ref="C3:D3"/>
  </mergeCells>
  <phoneticPr fontId="0" type="noConversion"/>
  <pageMargins left="0.73622047244094502" right="3.6220472440944999E-2" top="0.30118110199999998" bottom="0.35433070866141703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2021-04-22T13:52:21Z</cp:lastPrinted>
  <dcterms:created xsi:type="dcterms:W3CDTF">2011-02-07T14:42:14Z</dcterms:created>
  <dcterms:modified xsi:type="dcterms:W3CDTF">2021-04-26T07:49:31Z</dcterms:modified>
</cp:coreProperties>
</file>