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vr\Consiliul 17\SEDINTE_2024\5_sedinta_ordinara_28_martie_2024\hotarari_36\"/>
    </mc:Choice>
  </mc:AlternateContent>
  <xr:revisionPtr revIDLastSave="0" documentId="13_ncr:1_{57D62AA8-5EA5-4820-AD8C-BEA70708A214}" xr6:coauthVersionLast="47" xr6:coauthVersionMax="47" xr10:uidLastSave="{00000000-0000-0000-0000-000000000000}"/>
  <bookViews>
    <workbookView xWindow="-108" yWindow="-108" windowWidth="30936" windowHeight="16896" xr2:uid="{A1971110-6876-4AAE-8405-C11FA019C0D9}"/>
  </bookViews>
  <sheets>
    <sheet name="Foaie2" sheetId="3" r:id="rId1"/>
    <sheet name="ESRI_MAPINFO_SHEET" sheetId="2" state="veryHidden" r:id="rId2"/>
  </sheets>
  <definedNames>
    <definedName name="_xlnm.Print_Titles" localSheetId="0">Foaie2!$7:$7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3" l="1"/>
  <c r="M62" i="3" s="1"/>
  <c r="E61" i="3"/>
  <c r="M61" i="3" s="1"/>
  <c r="E60" i="3"/>
  <c r="M60" i="3" s="1"/>
  <c r="E59" i="3"/>
  <c r="M59" i="3" s="1"/>
  <c r="E58" i="3"/>
  <c r="M58" i="3" s="1"/>
  <c r="E57" i="3"/>
  <c r="M57" i="3" s="1"/>
  <c r="E56" i="3"/>
  <c r="M56" i="3" s="1"/>
  <c r="E55" i="3"/>
  <c r="P55" i="3" s="1"/>
  <c r="E54" i="3"/>
  <c r="P54" i="3" s="1"/>
  <c r="E53" i="3"/>
  <c r="P53" i="3" s="1"/>
  <c r="E52" i="3"/>
  <c r="P52" i="3" s="1"/>
  <c r="E51" i="3"/>
  <c r="P51" i="3" s="1"/>
  <c r="E50" i="3"/>
  <c r="M50" i="3" s="1"/>
  <c r="E49" i="3"/>
  <c r="M49" i="3" s="1"/>
  <c r="E48" i="3"/>
  <c r="M48" i="3" s="1"/>
  <c r="E47" i="3"/>
  <c r="M47" i="3" s="1"/>
  <c r="E46" i="3"/>
  <c r="M46" i="3" s="1"/>
  <c r="E45" i="3"/>
  <c r="M45" i="3" s="1"/>
  <c r="E44" i="3"/>
  <c r="P44" i="3" s="1"/>
  <c r="E43" i="3"/>
  <c r="M43" i="3" s="1"/>
  <c r="E42" i="3"/>
  <c r="M42" i="3" s="1"/>
  <c r="E41" i="3"/>
  <c r="M41" i="3" s="1"/>
  <c r="E40" i="3"/>
  <c r="M40" i="3" s="1"/>
  <c r="E39" i="3"/>
  <c r="M39" i="3" s="1"/>
  <c r="E38" i="3"/>
  <c r="M38" i="3" s="1"/>
  <c r="E37" i="3"/>
  <c r="M37" i="3" s="1"/>
  <c r="E36" i="3"/>
  <c r="M36" i="3" s="1"/>
  <c r="E35" i="3"/>
  <c r="M35" i="3" s="1"/>
  <c r="E34" i="3"/>
  <c r="M34" i="3" s="1"/>
  <c r="E33" i="3"/>
  <c r="P33" i="3" s="1"/>
  <c r="E32" i="3"/>
  <c r="P32" i="3" s="1"/>
  <c r="E31" i="3"/>
  <c r="P31" i="3" s="1"/>
  <c r="E30" i="3"/>
  <c r="M30" i="3" s="1"/>
  <c r="E29" i="3"/>
  <c r="P29" i="3" s="1"/>
  <c r="E28" i="3"/>
  <c r="M28" i="3" s="1"/>
  <c r="E27" i="3"/>
  <c r="M27" i="3" s="1"/>
  <c r="E26" i="3"/>
  <c r="M26" i="3" s="1"/>
  <c r="E25" i="3"/>
  <c r="M25" i="3" s="1"/>
  <c r="E24" i="3"/>
  <c r="M24" i="3" s="1"/>
  <c r="E23" i="3"/>
  <c r="M23" i="3" s="1"/>
  <c r="E22" i="3"/>
  <c r="M22" i="3" s="1"/>
  <c r="E21" i="3"/>
  <c r="M21" i="3" s="1"/>
  <c r="E20" i="3"/>
  <c r="M20" i="3" s="1"/>
  <c r="E19" i="3"/>
  <c r="M19" i="3" s="1"/>
  <c r="E18" i="3"/>
  <c r="M18" i="3" s="1"/>
  <c r="E17" i="3"/>
  <c r="M17" i="3" s="1"/>
  <c r="E16" i="3"/>
  <c r="M16" i="3" s="1"/>
  <c r="E15" i="3"/>
  <c r="P15" i="3" s="1"/>
  <c r="E14" i="3"/>
  <c r="P14" i="3" s="1"/>
  <c r="E13" i="3"/>
  <c r="P13" i="3" s="1"/>
  <c r="E12" i="3"/>
  <c r="P12" i="3" s="1"/>
  <c r="E11" i="3"/>
  <c r="P11" i="3" s="1"/>
  <c r="E10" i="3"/>
  <c r="M10" i="3" s="1"/>
  <c r="N9" i="3"/>
  <c r="O9" i="3" s="1"/>
  <c r="K9" i="3"/>
  <c r="L9" i="3" s="1"/>
  <c r="H9" i="3"/>
  <c r="I9" i="3" s="1"/>
  <c r="P62" i="3" l="1"/>
  <c r="N62" i="3" s="1"/>
  <c r="O62" i="3" s="1"/>
  <c r="J62" i="3"/>
  <c r="P21" i="3"/>
  <c r="N21" i="3" s="1"/>
  <c r="O21" i="3" s="1"/>
  <c r="P41" i="3"/>
  <c r="N41" i="3" s="1"/>
  <c r="O41" i="3" s="1"/>
  <c r="P27" i="3"/>
  <c r="J27" i="3" s="1"/>
  <c r="P61" i="3"/>
  <c r="J61" i="3" s="1"/>
  <c r="H61" i="3" s="1"/>
  <c r="I61" i="3" s="1"/>
  <c r="P47" i="3"/>
  <c r="N47" i="3" s="1"/>
  <c r="O47" i="3" s="1"/>
  <c r="M13" i="3"/>
  <c r="J13" i="3" s="1"/>
  <c r="H13" i="3" s="1"/>
  <c r="I13" i="3" s="1"/>
  <c r="M32" i="3"/>
  <c r="J32" i="3" s="1"/>
  <c r="M55" i="3"/>
  <c r="J55" i="3" s="1"/>
  <c r="P10" i="3"/>
  <c r="J10" i="3" s="1"/>
  <c r="H10" i="3" s="1"/>
  <c r="I10" i="3" s="1"/>
  <c r="P25" i="3"/>
  <c r="J25" i="3" s="1"/>
  <c r="H25" i="3" s="1"/>
  <c r="I25" i="3" s="1"/>
  <c r="P39" i="3"/>
  <c r="J39" i="3" s="1"/>
  <c r="H39" i="3" s="1"/>
  <c r="I39" i="3" s="1"/>
  <c r="P26" i="3"/>
  <c r="J26" i="3" s="1"/>
  <c r="H26" i="3" s="1"/>
  <c r="I26" i="3" s="1"/>
  <c r="P59" i="3"/>
  <c r="J59" i="3" s="1"/>
  <c r="H59" i="3" s="1"/>
  <c r="I59" i="3" s="1"/>
  <c r="P45" i="3"/>
  <c r="J45" i="3" s="1"/>
  <c r="H45" i="3" s="1"/>
  <c r="I45" i="3" s="1"/>
  <c r="M12" i="3"/>
  <c r="J12" i="3" s="1"/>
  <c r="M31" i="3"/>
  <c r="J31" i="3" s="1"/>
  <c r="H31" i="3" s="1"/>
  <c r="I31" i="3" s="1"/>
  <c r="M54" i="3"/>
  <c r="J54" i="3" s="1"/>
  <c r="P24" i="3"/>
  <c r="J24" i="3" s="1"/>
  <c r="H24" i="3" s="1"/>
  <c r="I24" i="3" s="1"/>
  <c r="P43" i="3"/>
  <c r="J43" i="3" s="1"/>
  <c r="P37" i="3"/>
  <c r="J37" i="3" s="1"/>
  <c r="H37" i="3" s="1"/>
  <c r="I37" i="3" s="1"/>
  <c r="P49" i="3"/>
  <c r="N49" i="3" s="1"/>
  <c r="O49" i="3" s="1"/>
  <c r="M15" i="3"/>
  <c r="J15" i="3" s="1"/>
  <c r="H15" i="3" s="1"/>
  <c r="I15" i="3" s="1"/>
  <c r="M53" i="3"/>
  <c r="J53" i="3" s="1"/>
  <c r="H53" i="3" s="1"/>
  <c r="I53" i="3" s="1"/>
  <c r="J41" i="3"/>
  <c r="P23" i="3"/>
  <c r="J23" i="3" s="1"/>
  <c r="H23" i="3" s="1"/>
  <c r="I23" i="3" s="1"/>
  <c r="P42" i="3"/>
  <c r="J42" i="3" s="1"/>
  <c r="H42" i="3" s="1"/>
  <c r="I42" i="3" s="1"/>
  <c r="P28" i="3"/>
  <c r="J28" i="3" s="1"/>
  <c r="P48" i="3"/>
  <c r="N48" i="3" s="1"/>
  <c r="O48" i="3" s="1"/>
  <c r="M14" i="3"/>
  <c r="J14" i="3" s="1"/>
  <c r="H14" i="3" s="1"/>
  <c r="I14" i="3" s="1"/>
  <c r="P50" i="3"/>
  <c r="J50" i="3" s="1"/>
  <c r="H50" i="3" s="1"/>
  <c r="I50" i="3" s="1"/>
  <c r="M33" i="3"/>
  <c r="J33" i="3" s="1"/>
  <c r="M52" i="3"/>
  <c r="J52" i="3" s="1"/>
  <c r="H52" i="3" s="1"/>
  <c r="I52" i="3" s="1"/>
  <c r="P22" i="3"/>
  <c r="N22" i="3" s="1"/>
  <c r="O22" i="3" s="1"/>
  <c r="P40" i="3"/>
  <c r="J40" i="3" s="1"/>
  <c r="P46" i="3"/>
  <c r="J46" i="3" s="1"/>
  <c r="M11" i="3"/>
  <c r="J11" i="3" s="1"/>
  <c r="H11" i="3" s="1"/>
  <c r="I11" i="3" s="1"/>
  <c r="M29" i="3"/>
  <c r="J29" i="3" s="1"/>
  <c r="H29" i="3" s="1"/>
  <c r="I29" i="3" s="1"/>
  <c r="M51" i="3"/>
  <c r="J51" i="3" s="1"/>
  <c r="P20" i="3"/>
  <c r="N20" i="3" s="1"/>
  <c r="O20" i="3" s="1"/>
  <c r="P38" i="3"/>
  <c r="N38" i="3" s="1"/>
  <c r="O38" i="3" s="1"/>
  <c r="P60" i="3"/>
  <c r="N60" i="3" s="1"/>
  <c r="O60" i="3" s="1"/>
  <c r="P18" i="3"/>
  <c r="J18" i="3" s="1"/>
  <c r="H18" i="3" s="1"/>
  <c r="I18" i="3" s="1"/>
  <c r="P36" i="3"/>
  <c r="J36" i="3" s="1"/>
  <c r="P58" i="3"/>
  <c r="J58" i="3" s="1"/>
  <c r="H58" i="3" s="1"/>
  <c r="I58" i="3" s="1"/>
  <c r="M44" i="3"/>
  <c r="J44" i="3" s="1"/>
  <c r="P17" i="3"/>
  <c r="J17" i="3" s="1"/>
  <c r="H17" i="3" s="1"/>
  <c r="I17" i="3" s="1"/>
  <c r="P35" i="3"/>
  <c r="N35" i="3" s="1"/>
  <c r="O35" i="3" s="1"/>
  <c r="P57" i="3"/>
  <c r="J57" i="3" s="1"/>
  <c r="H57" i="3" s="1"/>
  <c r="I57" i="3" s="1"/>
  <c r="P16" i="3"/>
  <c r="J16" i="3" s="1"/>
  <c r="H16" i="3" s="1"/>
  <c r="P34" i="3"/>
  <c r="J34" i="3" s="1"/>
  <c r="H34" i="3" s="1"/>
  <c r="I34" i="3" s="1"/>
  <c r="P56" i="3"/>
  <c r="J56" i="3" s="1"/>
  <c r="H56" i="3" s="1"/>
  <c r="P19" i="3"/>
  <c r="J19" i="3" s="1"/>
  <c r="H19" i="3" s="1"/>
  <c r="I19" i="3" s="1"/>
  <c r="N31" i="3"/>
  <c r="O31" i="3" s="1"/>
  <c r="P30" i="3"/>
  <c r="N30" i="3" s="1"/>
  <c r="O30" i="3" s="1"/>
  <c r="K39" i="3"/>
  <c r="L39" i="3" s="1"/>
  <c r="K24" i="3"/>
  <c r="L24" i="3" s="1"/>
  <c r="K38" i="3"/>
  <c r="L38" i="3" s="1"/>
  <c r="K28" i="3"/>
  <c r="L28" i="3" s="1"/>
  <c r="N51" i="3"/>
  <c r="O51" i="3" s="1"/>
  <c r="K56" i="3"/>
  <c r="L56" i="3" s="1"/>
  <c r="K18" i="3"/>
  <c r="L18" i="3" s="1"/>
  <c r="K45" i="3"/>
  <c r="L45" i="3" s="1"/>
  <c r="K19" i="3"/>
  <c r="L19" i="3" s="1"/>
  <c r="N24" i="3"/>
  <c r="O24" i="3" s="1"/>
  <c r="N52" i="3"/>
  <c r="O52" i="3" s="1"/>
  <c r="N25" i="3"/>
  <c r="O25" i="3" s="1"/>
  <c r="N32" i="3"/>
  <c r="O32" i="3" s="1"/>
  <c r="N53" i="3"/>
  <c r="O53" i="3" s="1"/>
  <c r="N15" i="3"/>
  <c r="O15" i="3" s="1"/>
  <c r="K25" i="3"/>
  <c r="L25" i="3" s="1"/>
  <c r="K16" i="3"/>
  <c r="L16" i="3" s="1"/>
  <c r="K21" i="3"/>
  <c r="L21" i="3" s="1"/>
  <c r="K10" i="3"/>
  <c r="L10" i="3" s="1"/>
  <c r="K61" i="3"/>
  <c r="L61" i="3" s="1"/>
  <c r="N11" i="3"/>
  <c r="O11" i="3" s="1"/>
  <c r="K17" i="3"/>
  <c r="L17" i="3" s="1"/>
  <c r="K36" i="3"/>
  <c r="L36" i="3" s="1"/>
  <c r="N61" i="3"/>
  <c r="O61" i="3" s="1"/>
  <c r="N13" i="3"/>
  <c r="O13" i="3" s="1"/>
  <c r="K58" i="3"/>
  <c r="L58" i="3" s="1"/>
  <c r="K59" i="3"/>
  <c r="L59" i="3" s="1"/>
  <c r="N33" i="3"/>
  <c r="O33" i="3" s="1"/>
  <c r="K40" i="3"/>
  <c r="L40" i="3" s="1"/>
  <c r="N54" i="3"/>
  <c r="O54" i="3" s="1"/>
  <c r="N55" i="3"/>
  <c r="O55" i="3" s="1"/>
  <c r="K22" i="3"/>
  <c r="L22" i="3" s="1"/>
  <c r="K49" i="3"/>
  <c r="L49" i="3" s="1"/>
  <c r="K57" i="3"/>
  <c r="L57" i="3" s="1"/>
  <c r="N29" i="3"/>
  <c r="O29" i="3" s="1"/>
  <c r="N12" i="3"/>
  <c r="O12" i="3" s="1"/>
  <c r="K23" i="3"/>
  <c r="L23" i="3" s="1"/>
  <c r="N44" i="3"/>
  <c r="O44" i="3" s="1"/>
  <c r="K50" i="3"/>
  <c r="L50" i="3" s="1"/>
  <c r="K30" i="3"/>
  <c r="L30" i="3" s="1"/>
  <c r="N14" i="3"/>
  <c r="O14" i="3" s="1"/>
  <c r="K37" i="3"/>
  <c r="L37" i="3" s="1"/>
  <c r="N43" i="3" l="1"/>
  <c r="O43" i="3" s="1"/>
  <c r="N27" i="3"/>
  <c r="O27" i="3" s="1"/>
  <c r="N57" i="3"/>
  <c r="O57" i="3" s="1"/>
  <c r="K32" i="3"/>
  <c r="L32" i="3" s="1"/>
  <c r="N28" i="3"/>
  <c r="O28" i="3" s="1"/>
  <c r="K52" i="3"/>
  <c r="L52" i="3" s="1"/>
  <c r="N59" i="3"/>
  <c r="O59" i="3" s="1"/>
  <c r="K13" i="3"/>
  <c r="L13" i="3" s="1"/>
  <c r="N45" i="3"/>
  <c r="O45" i="3" s="1"/>
  <c r="N23" i="3"/>
  <c r="O23" i="3" s="1"/>
  <c r="K31" i="3"/>
  <c r="L31" i="3" s="1"/>
  <c r="N37" i="3"/>
  <c r="O37" i="3" s="1"/>
  <c r="N46" i="3"/>
  <c r="O46" i="3" s="1"/>
  <c r="K15" i="3"/>
  <c r="L15" i="3" s="1"/>
  <c r="K14" i="3"/>
  <c r="L14" i="3" s="1"/>
  <c r="K53" i="3"/>
  <c r="L53" i="3" s="1"/>
  <c r="N10" i="3"/>
  <c r="O10" i="3" s="1"/>
  <c r="N58" i="3"/>
  <c r="O58" i="3" s="1"/>
  <c r="N36" i="3"/>
  <c r="O36" i="3" s="1"/>
  <c r="N50" i="3"/>
  <c r="O50" i="3" s="1"/>
  <c r="J49" i="3"/>
  <c r="H49" i="3" s="1"/>
  <c r="I49" i="3" s="1"/>
  <c r="J21" i="3"/>
  <c r="H21" i="3" s="1"/>
  <c r="I21" i="3" s="1"/>
  <c r="J47" i="3"/>
  <c r="H47" i="3" s="1"/>
  <c r="I47" i="3" s="1"/>
  <c r="J48" i="3"/>
  <c r="H48" i="3" s="1"/>
  <c r="I48" i="3" s="1"/>
  <c r="N18" i="3"/>
  <c r="O18" i="3" s="1"/>
  <c r="N40" i="3"/>
  <c r="O40" i="3" s="1"/>
  <c r="N39" i="3"/>
  <c r="O39" i="3" s="1"/>
  <c r="J22" i="3"/>
  <c r="H22" i="3" s="1"/>
  <c r="I22" i="3" s="1"/>
  <c r="J60" i="3"/>
  <c r="H60" i="3" s="1"/>
  <c r="I60" i="3" s="1"/>
  <c r="K44" i="3"/>
  <c r="L44" i="3" s="1"/>
  <c r="N17" i="3"/>
  <c r="O17" i="3" s="1"/>
  <c r="J30" i="3"/>
  <c r="H30" i="3" s="1"/>
  <c r="I30" i="3" s="1"/>
  <c r="N19" i="3"/>
  <c r="O19" i="3" s="1"/>
  <c r="J20" i="3"/>
  <c r="H20" i="3" s="1"/>
  <c r="J38" i="3"/>
  <c r="H38" i="3" s="1"/>
  <c r="I38" i="3" s="1"/>
  <c r="J35" i="3"/>
  <c r="H35" i="3" s="1"/>
  <c r="I35" i="3" s="1"/>
  <c r="N56" i="3"/>
  <c r="O56" i="3" s="1"/>
  <c r="K51" i="3"/>
  <c r="L51" i="3" s="1"/>
  <c r="N16" i="3"/>
  <c r="O16" i="3" s="1"/>
  <c r="K29" i="3"/>
  <c r="L29" i="3" s="1"/>
  <c r="I16" i="3"/>
  <c r="I56" i="3"/>
  <c r="K48" i="3"/>
  <c r="L48" i="3" s="1"/>
  <c r="K11" i="3"/>
  <c r="L11" i="3" s="1"/>
  <c r="K34" i="3"/>
  <c r="L34" i="3" s="1"/>
  <c r="K43" i="3"/>
  <c r="L43" i="3" s="1"/>
  <c r="K35" i="3"/>
  <c r="L35" i="3" s="1"/>
  <c r="H43" i="3"/>
  <c r="I43" i="3" s="1"/>
  <c r="K27" i="3"/>
  <c r="L27" i="3" s="1"/>
  <c r="K60" i="3"/>
  <c r="L60" i="3" s="1"/>
  <c r="H12" i="3"/>
  <c r="I12" i="3"/>
  <c r="H28" i="3"/>
  <c r="I28" i="3" s="1"/>
  <c r="K62" i="3"/>
  <c r="L62" i="3" s="1"/>
  <c r="H27" i="3"/>
  <c r="I27" i="3" s="1"/>
  <c r="K55" i="3"/>
  <c r="L55" i="3" s="1"/>
  <c r="K54" i="3"/>
  <c r="L54" i="3" s="1"/>
  <c r="K47" i="3"/>
  <c r="L47" i="3" s="1"/>
  <c r="H40" i="3"/>
  <c r="I40" i="3" s="1"/>
  <c r="H41" i="3"/>
  <c r="I41" i="3" s="1"/>
  <c r="H32" i="3"/>
  <c r="I32" i="3" s="1"/>
  <c r="H54" i="3"/>
  <c r="I54" i="3" s="1"/>
  <c r="N34" i="3"/>
  <c r="O34" i="3" s="1"/>
  <c r="H33" i="3"/>
  <c r="I33" i="3" s="1"/>
  <c r="H46" i="3"/>
  <c r="I46" i="3" s="1"/>
  <c r="N26" i="3"/>
  <c r="O26" i="3" s="1"/>
  <c r="K26" i="3"/>
  <c r="L26" i="3" s="1"/>
  <c r="H51" i="3"/>
  <c r="I51" i="3" s="1"/>
  <c r="K41" i="3"/>
  <c r="L41" i="3" s="1"/>
  <c r="K20" i="3"/>
  <c r="L20" i="3" s="1"/>
  <c r="N42" i="3"/>
  <c r="O42" i="3" s="1"/>
  <c r="K12" i="3"/>
  <c r="L12" i="3" s="1"/>
  <c r="K46" i="3"/>
  <c r="L46" i="3" s="1"/>
  <c r="K33" i="3"/>
  <c r="L33" i="3" s="1"/>
  <c r="H55" i="3"/>
  <c r="I55" i="3" s="1"/>
  <c r="H44" i="3"/>
  <c r="I44" i="3" s="1"/>
  <c r="H62" i="3"/>
  <c r="I62" i="3" s="1"/>
  <c r="H36" i="3"/>
  <c r="I36" i="3" s="1"/>
  <c r="K42" i="3"/>
  <c r="L42" i="3" s="1"/>
  <c r="I20" i="3" l="1"/>
</calcChain>
</file>

<file path=xl/sharedStrings.xml><?xml version="1.0" encoding="utf-8"?>
<sst xmlns="http://schemas.openxmlformats.org/spreadsheetml/2006/main" count="80" uniqueCount="74">
  <si>
    <t>Nr. crt.</t>
  </si>
  <si>
    <t>Denumire UAT</t>
  </si>
  <si>
    <t>Alunecare primară conform studii precedente</t>
  </si>
  <si>
    <t>Anul realizării</t>
  </si>
  <si>
    <t>Municipiul Cluj Napoca</t>
  </si>
  <si>
    <t xml:space="preserve">Municipiul Gherla </t>
  </si>
  <si>
    <t xml:space="preserve">Municipiul Dej                </t>
  </si>
  <si>
    <t>Municipiul Turda</t>
  </si>
  <si>
    <t>Municipiul Câmpia Turzii</t>
  </si>
  <si>
    <t>Orașul Huedin</t>
  </si>
  <si>
    <t>Comuna Aghireșu</t>
  </si>
  <si>
    <t>Comuna Aiton</t>
  </si>
  <si>
    <t>Comuna Aluniș</t>
  </si>
  <si>
    <t>Comuna Apahida</t>
  </si>
  <si>
    <t>Comuna Baciu</t>
  </si>
  <si>
    <t xml:space="preserve">Comuna Beliș </t>
  </si>
  <si>
    <t>Comuna Bobâlna</t>
  </si>
  <si>
    <t xml:space="preserve">Comuna Borșa  </t>
  </si>
  <si>
    <t>Comuna Căianu</t>
  </si>
  <si>
    <t>Comuna Cătina</t>
  </si>
  <si>
    <t>Comuna Cășeiu</t>
  </si>
  <si>
    <t>Comuna Călărași</t>
  </si>
  <si>
    <t>Comuna Căpușu Mare</t>
  </si>
  <si>
    <t>Comuna Ciurila</t>
  </si>
  <si>
    <t>Comuna Chinteni</t>
  </si>
  <si>
    <t>Comuna Cojocna</t>
  </si>
  <si>
    <t>Comuna Chiuiești</t>
  </si>
  <si>
    <t>Comuna Feleacu</t>
  </si>
  <si>
    <t>Comuna Fizeșu Gherlii</t>
  </si>
  <si>
    <t>Comuna Florești</t>
  </si>
  <si>
    <t xml:space="preserve">Comuna Geaca </t>
  </si>
  <si>
    <t>Comuna Izvoru Crișului</t>
  </si>
  <si>
    <t>Comuna Jichișu de Jos</t>
  </si>
  <si>
    <t>Comuna Jucu</t>
  </si>
  <si>
    <t>Comuna Mărișel</t>
  </si>
  <si>
    <t>Comuna Măguri Răcătău</t>
  </si>
  <si>
    <t>Comuna Mărgău</t>
  </si>
  <si>
    <t>Comuna Mica</t>
  </si>
  <si>
    <t>Comuna Mihai Viteazu</t>
  </si>
  <si>
    <t>Comuna Mintiu Gherlii</t>
  </si>
  <si>
    <t>Comuna Mociu</t>
  </si>
  <si>
    <t>Comuna Petreștii de Jos</t>
  </si>
  <si>
    <t>Comuna Ploscoș</t>
  </si>
  <si>
    <t>Comuna Poieni</t>
  </si>
  <si>
    <t xml:space="preserve">Comuna Recea Cristur              </t>
  </si>
  <si>
    <t>Comuna Sâncraiu</t>
  </si>
  <si>
    <t>Comuna Sânmartin</t>
  </si>
  <si>
    <t>Comuna Sânpaul</t>
  </si>
  <si>
    <t>Comuna Săndulești</t>
  </si>
  <si>
    <t>Comuna Sic</t>
  </si>
  <si>
    <t xml:space="preserve">Comuna Suatu  </t>
  </si>
  <si>
    <t>Comuna Tureni</t>
  </si>
  <si>
    <t>Comuna Țaga</t>
  </si>
  <si>
    <t>Comuna Tritenii de Jos</t>
  </si>
  <si>
    <t>Comuna Vad</t>
  </si>
  <si>
    <t>Comuna Vultureni</t>
  </si>
  <si>
    <t>TVA</t>
  </si>
  <si>
    <t>Valoare cu TVA</t>
  </si>
  <si>
    <t>Valoare fără TVA</t>
  </si>
  <si>
    <t>Valoarea totală (lei)</t>
  </si>
  <si>
    <t xml:space="preserve"> Valoare finanță din bugetul MDLPA (lei)</t>
  </si>
  <si>
    <t>Valoare finanțată din bugetul Consiliului Județean Cluj (lei)</t>
  </si>
  <si>
    <t>Suprafața UAT 
(kmp)</t>
  </si>
  <si>
    <t>Suprafața UAT
(ha)</t>
  </si>
  <si>
    <t>Total din bugetul CJC pe ani
Valoare cu TVA
(lei)</t>
  </si>
  <si>
    <t>SECRETAR GENERAL AL JUDETULUI</t>
  </si>
  <si>
    <t>SIMONA GACI</t>
  </si>
  <si>
    <t xml:space="preserve">Anexa nr. 2     </t>
  </si>
  <si>
    <t>la Hotărârea nr. 62/2024</t>
  </si>
  <si>
    <r>
      <t>DEVIZ GENERAL 
al proiectului</t>
    </r>
    <r>
      <rPr>
        <i/>
        <sz val="11"/>
        <color theme="1"/>
        <rFont val="Montserrat"/>
      </rPr>
      <t xml:space="preserve"> “ ELABORAREA HĂRȚILOR DE RISC NATURAL LA ALUNECĂRI DE TEREN PENTRU 53 UNITĂȚI ADMINISTRATIV-TERITORIALE DIN JUDEȚUL CLUJ”</t>
    </r>
  </si>
  <si>
    <t>PREȘEDINTE</t>
  </si>
  <si>
    <t>ALIN TIȘE</t>
  </si>
  <si>
    <t>CONTRASEMNEAZĂ</t>
  </si>
  <si>
    <t>Comuna Câțcău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</si>
</sst>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ontserrat"/>
    </font>
    <font>
      <i/>
      <sz val="11"/>
      <color theme="1"/>
      <name val="Montserrat"/>
    </font>
    <font>
      <b/>
      <sz val="11"/>
      <color theme="1"/>
      <name val="Montserrat"/>
    </font>
    <font>
      <sz val="9"/>
      <color theme="1"/>
      <name val="Montserrat Light"/>
    </font>
    <font>
      <b/>
      <sz val="9"/>
      <color theme="1"/>
      <name val="Montserrat Light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/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2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2" fontId="7" fillId="0" borderId="5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 wrapText="1"/>
    </xf>
    <xf numFmtId="2" fontId="6" fillId="0" borderId="9" xfId="0" applyNumberFormat="1" applyFont="1" applyBorder="1"/>
    <xf numFmtId="2" fontId="6" fillId="0" borderId="11" xfId="0" applyNumberFormat="1" applyFont="1" applyBorder="1"/>
    <xf numFmtId="0" fontId="6" fillId="0" borderId="12" xfId="0" applyFont="1" applyBorder="1"/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90" wrapText="1"/>
    </xf>
    <xf numFmtId="2" fontId="6" fillId="0" borderId="1" xfId="0" applyNumberFormat="1" applyFont="1" applyBorder="1"/>
    <xf numFmtId="2" fontId="6" fillId="0" borderId="13" xfId="0" applyNumberFormat="1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90" wrapText="1"/>
    </xf>
    <xf numFmtId="2" fontId="6" fillId="0" borderId="15" xfId="0" applyNumberFormat="1" applyFont="1" applyBorder="1"/>
    <xf numFmtId="2" fontId="6" fillId="0" borderId="1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472440</xdr:colOff>
      <xdr:row>0</xdr:row>
      <xdr:rowOff>60960</xdr:rowOff>
    </xdr:from>
    <xdr:to>
      <xdr:col>11</xdr:col>
      <xdr:colOff>125730</xdr:colOff>
      <xdr:row>1</xdr:row>
      <xdr:rowOff>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26CF88D0-8060-0E36-2AAE-F471CB57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340" y="60960"/>
          <a:ext cx="466725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353665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B4FAC74-25B4-9FC5-E854-CE036929F5DE}"/>
            </a:ext>
          </a:extLst>
        </xdr:cNvPr>
        <xdr:cNvSpPr/>
      </xdr:nvSpPr>
      <xdr:spPr>
        <a:xfrm>
          <a:off x="0" y="0"/>
          <a:ext cx="9497665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o-R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A NU SE EDITA </a:t>
          </a:r>
        </a:p>
        <a:p>
          <a:pPr algn="ctr"/>
          <a:r>
            <a:rPr lang="ro-R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Doar pentru utilizare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7917-48EE-49D5-9C1A-EDCAA4B9A522}">
  <sheetPr>
    <pageSetUpPr fitToPage="1"/>
  </sheetPr>
  <dimension ref="A1:P70"/>
  <sheetViews>
    <sheetView tabSelected="1" view="pageLayout" topLeftCell="A26" zoomScaleNormal="100" workbookViewId="0">
      <selection activeCell="I64" sqref="I64:L64"/>
    </sheetView>
  </sheetViews>
  <sheetFormatPr defaultRowHeight="14.4" x14ac:dyDescent="0.3"/>
  <cols>
    <col min="1" max="1" width="3.88671875" customWidth="1"/>
    <col min="2" max="2" width="22.5546875" customWidth="1"/>
    <col min="3" max="3" width="10.88671875" customWidth="1"/>
    <col min="4" max="4" width="11.77734375" style="2" customWidth="1"/>
    <col min="5" max="5" width="11.44140625" style="2" customWidth="1"/>
    <col min="6" max="6" width="8" style="5" bestFit="1" customWidth="1"/>
    <col min="7" max="7" width="9" style="5" customWidth="1"/>
    <col min="8" max="8" width="15" style="4" bestFit="1" customWidth="1"/>
    <col min="9" max="9" width="11.44140625" style="4" bestFit="1" customWidth="1"/>
    <col min="10" max="10" width="14.6640625" style="4" bestFit="1" customWidth="1"/>
    <col min="11" max="11" width="15" style="4" bestFit="1" customWidth="1"/>
    <col min="12" max="12" width="11.6640625" style="4" bestFit="1" customWidth="1"/>
    <col min="13" max="13" width="14.21875" style="4" customWidth="1"/>
    <col min="14" max="14" width="15.5546875" style="4" customWidth="1"/>
    <col min="15" max="15" width="11.6640625" style="4" bestFit="1" customWidth="1"/>
    <col min="16" max="16" width="14.44140625" style="4" bestFit="1" customWidth="1"/>
  </cols>
  <sheetData>
    <row r="1" spans="1:16" ht="61.8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6.8" x14ac:dyDescent="0.4">
      <c r="B2" s="9"/>
      <c r="C2" s="9"/>
      <c r="D2" s="10"/>
      <c r="E2" s="10"/>
      <c r="F2" s="11"/>
      <c r="G2" s="11"/>
      <c r="H2" s="12"/>
      <c r="I2" s="12"/>
      <c r="J2" s="12"/>
      <c r="K2" s="12"/>
      <c r="L2" s="12"/>
      <c r="M2" s="12"/>
      <c r="N2" s="12" t="s">
        <v>67</v>
      </c>
      <c r="O2" s="12"/>
    </row>
    <row r="3" spans="1:16" ht="16.8" x14ac:dyDescent="0.4">
      <c r="B3" s="9"/>
      <c r="C3" s="9"/>
      <c r="D3" s="10"/>
      <c r="E3" s="10"/>
      <c r="F3" s="11"/>
      <c r="G3" s="11"/>
      <c r="H3" s="12"/>
      <c r="I3" s="12"/>
      <c r="J3" s="12"/>
      <c r="K3" s="12"/>
      <c r="L3" s="12"/>
      <c r="M3" s="12"/>
      <c r="N3" s="12" t="s">
        <v>68</v>
      </c>
      <c r="O3" s="12"/>
    </row>
    <row r="4" spans="1:16" ht="16.8" x14ac:dyDescent="0.4">
      <c r="B4" s="9"/>
      <c r="C4" s="9"/>
      <c r="D4" s="10"/>
      <c r="E4" s="10"/>
      <c r="F4" s="11"/>
      <c r="G4" s="11"/>
      <c r="H4" s="12"/>
      <c r="I4" s="12"/>
      <c r="J4" s="12"/>
      <c r="K4" s="12"/>
      <c r="L4" s="12"/>
      <c r="M4" s="12"/>
      <c r="N4" s="12"/>
      <c r="O4" s="12"/>
    </row>
    <row r="5" spans="1:16" ht="33" customHeight="1" x14ac:dyDescent="0.4">
      <c r="A5" s="14" t="s">
        <v>69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s="1" customFormat="1" ht="100.8" x14ac:dyDescent="0.3">
      <c r="A7" s="20" t="s">
        <v>0</v>
      </c>
      <c r="B7" s="21" t="s">
        <v>1</v>
      </c>
      <c r="C7" s="22" t="s">
        <v>2</v>
      </c>
      <c r="D7" s="22" t="s">
        <v>63</v>
      </c>
      <c r="E7" s="22" t="s">
        <v>62</v>
      </c>
      <c r="F7" s="22" t="s">
        <v>3</v>
      </c>
      <c r="G7" s="23" t="s">
        <v>64</v>
      </c>
      <c r="H7" s="24" t="s">
        <v>59</v>
      </c>
      <c r="I7" s="25"/>
      <c r="J7" s="26"/>
      <c r="K7" s="27" t="s">
        <v>60</v>
      </c>
      <c r="L7" s="28"/>
      <c r="M7" s="29"/>
      <c r="N7" s="30" t="s">
        <v>61</v>
      </c>
      <c r="O7" s="31"/>
      <c r="P7" s="32"/>
    </row>
    <row r="8" spans="1:16" ht="17.399999999999999" customHeight="1" x14ac:dyDescent="0.35">
      <c r="A8" s="33"/>
      <c r="B8" s="33"/>
      <c r="C8" s="33"/>
      <c r="D8" s="33"/>
      <c r="E8" s="34"/>
      <c r="F8" s="35"/>
      <c r="G8" s="36"/>
      <c r="H8" s="37" t="s">
        <v>58</v>
      </c>
      <c r="I8" s="38" t="s">
        <v>56</v>
      </c>
      <c r="J8" s="39" t="s">
        <v>57</v>
      </c>
      <c r="K8" s="37" t="s">
        <v>58</v>
      </c>
      <c r="L8" s="38" t="s">
        <v>56</v>
      </c>
      <c r="M8" s="39" t="s">
        <v>57</v>
      </c>
      <c r="N8" s="37" t="s">
        <v>58</v>
      </c>
      <c r="O8" s="38" t="s">
        <v>56</v>
      </c>
      <c r="P8" s="39" t="s">
        <v>57</v>
      </c>
    </row>
    <row r="9" spans="1:16" s="3" customFormat="1" ht="15.6" thickBot="1" x14ac:dyDescent="0.4">
      <c r="A9" s="40"/>
      <c r="B9" s="40"/>
      <c r="C9" s="40"/>
      <c r="D9" s="40"/>
      <c r="E9" s="41"/>
      <c r="F9" s="42"/>
      <c r="G9" s="42"/>
      <c r="H9" s="43">
        <f>J9/1.19</f>
        <v>4201680.6722689075</v>
      </c>
      <c r="I9" s="43">
        <f>J9-H9</f>
        <v>798319.32773109246</v>
      </c>
      <c r="J9" s="43">
        <v>5000000</v>
      </c>
      <c r="K9" s="43">
        <f>M9/1.19</f>
        <v>2100840.3361344538</v>
      </c>
      <c r="L9" s="43">
        <f>M9-K9</f>
        <v>399159.66386554623</v>
      </c>
      <c r="M9" s="43">
        <v>2500000</v>
      </c>
      <c r="N9" s="43">
        <f>P9/1.19</f>
        <v>2100840.3361344538</v>
      </c>
      <c r="O9" s="43">
        <f>P9-N9</f>
        <v>399159.66386554623</v>
      </c>
      <c r="P9" s="43">
        <v>2500000</v>
      </c>
    </row>
    <row r="10" spans="1:16" ht="15" x14ac:dyDescent="0.35">
      <c r="A10" s="44">
        <v>1</v>
      </c>
      <c r="B10" s="45" t="s">
        <v>4</v>
      </c>
      <c r="C10" s="46">
        <v>2</v>
      </c>
      <c r="D10" s="47">
        <v>179.5</v>
      </c>
      <c r="E10" s="48">
        <f>D10*100</f>
        <v>17950</v>
      </c>
      <c r="F10" s="49">
        <v>2024</v>
      </c>
      <c r="G10" s="49">
        <v>500000</v>
      </c>
      <c r="H10" s="50">
        <f>J10/1.19</f>
        <v>11971.683280828667</v>
      </c>
      <c r="I10" s="50">
        <f>J10-H10</f>
        <v>2274.6198233574451</v>
      </c>
      <c r="J10" s="50">
        <f>SUM(M10,P10)</f>
        <v>14246.303104186112</v>
      </c>
      <c r="K10" s="50">
        <f>M10/1.19</f>
        <v>5985.8416404143336</v>
      </c>
      <c r="L10" s="50">
        <f>M10-K10</f>
        <v>1137.3099116787225</v>
      </c>
      <c r="M10" s="50">
        <f>E10*500000/1259976</f>
        <v>7123.1515520930561</v>
      </c>
      <c r="N10" s="50">
        <f>P10/1.19</f>
        <v>5985.8416404143336</v>
      </c>
      <c r="O10" s="50">
        <f>P10-N10</f>
        <v>1137.3099116787225</v>
      </c>
      <c r="P10" s="51">
        <f>E10*500000/1259976</f>
        <v>7123.1515520930561</v>
      </c>
    </row>
    <row r="11" spans="1:16" ht="15" x14ac:dyDescent="0.35">
      <c r="A11" s="52">
        <v>2</v>
      </c>
      <c r="B11" s="33" t="s">
        <v>6</v>
      </c>
      <c r="C11" s="34">
        <v>4</v>
      </c>
      <c r="D11" s="53">
        <v>1750</v>
      </c>
      <c r="E11" s="54">
        <f t="shared" ref="E11:E62" si="0">D11*100</f>
        <v>175000</v>
      </c>
      <c r="F11" s="55"/>
      <c r="G11" s="55"/>
      <c r="H11" s="56">
        <f t="shared" ref="H11:H62" si="1">J11/1.19</f>
        <v>116715.57516128225</v>
      </c>
      <c r="I11" s="56">
        <f t="shared" ref="I11:I62" si="2">J11-H11</f>
        <v>22175.959280643627</v>
      </c>
      <c r="J11" s="56">
        <f>SUM(M11,P11)</f>
        <v>138891.53444192588</v>
      </c>
      <c r="K11" s="56">
        <f t="shared" ref="K11:K62" si="3">M11/1.19</f>
        <v>58357.787580641125</v>
      </c>
      <c r="L11" s="56">
        <f t="shared" ref="L11:L62" si="4">M11-K11</f>
        <v>11087.979640321813</v>
      </c>
      <c r="M11" s="56">
        <f t="shared" ref="M11:M24" si="5">E11*500000/1259976</f>
        <v>69445.767220962938</v>
      </c>
      <c r="N11" s="56">
        <f t="shared" ref="N11:N62" si="6">P11/1.19</f>
        <v>58357.787580641125</v>
      </c>
      <c r="O11" s="56">
        <f t="shared" ref="O11:O62" si="7">P11-N11</f>
        <v>11087.979640321813</v>
      </c>
      <c r="P11" s="57">
        <f t="shared" ref="P11:P24" si="8">E11*500000/1259976</f>
        <v>69445.767220962938</v>
      </c>
    </row>
    <row r="12" spans="1:16" ht="15" x14ac:dyDescent="0.35">
      <c r="A12" s="52">
        <v>3</v>
      </c>
      <c r="B12" s="33" t="s">
        <v>5</v>
      </c>
      <c r="C12" s="34">
        <v>1</v>
      </c>
      <c r="D12" s="53">
        <v>3627</v>
      </c>
      <c r="E12" s="54">
        <f t="shared" si="0"/>
        <v>362700</v>
      </c>
      <c r="F12" s="55"/>
      <c r="G12" s="55"/>
      <c r="H12" s="56">
        <f t="shared" si="1"/>
        <v>241901.3663485547</v>
      </c>
      <c r="I12" s="56">
        <f t="shared" si="2"/>
        <v>45961.259606225387</v>
      </c>
      <c r="J12" s="56">
        <f t="shared" ref="J12:J61" si="9">SUM(M12,P12)</f>
        <v>287862.62595478009</v>
      </c>
      <c r="K12" s="56">
        <f t="shared" si="3"/>
        <v>120950.68317427735</v>
      </c>
      <c r="L12" s="56">
        <f t="shared" si="4"/>
        <v>22980.629803112693</v>
      </c>
      <c r="M12" s="56">
        <f t="shared" si="5"/>
        <v>143931.31297739004</v>
      </c>
      <c r="N12" s="56">
        <f t="shared" si="6"/>
        <v>120950.68317427735</v>
      </c>
      <c r="O12" s="56">
        <f t="shared" si="7"/>
        <v>22980.629803112693</v>
      </c>
      <c r="P12" s="57">
        <f t="shared" si="8"/>
        <v>143931.31297739004</v>
      </c>
    </row>
    <row r="13" spans="1:16" ht="15" x14ac:dyDescent="0.35">
      <c r="A13" s="52">
        <v>4</v>
      </c>
      <c r="B13" s="33" t="s">
        <v>7</v>
      </c>
      <c r="C13" s="34">
        <v>2</v>
      </c>
      <c r="D13" s="53">
        <v>91.43</v>
      </c>
      <c r="E13" s="54">
        <f t="shared" si="0"/>
        <v>9143</v>
      </c>
      <c r="F13" s="55"/>
      <c r="G13" s="55"/>
      <c r="H13" s="56">
        <f t="shared" si="1"/>
        <v>6097.8885925691638</v>
      </c>
      <c r="I13" s="56">
        <f t="shared" si="2"/>
        <v>1158.5988325881408</v>
      </c>
      <c r="J13" s="56">
        <f t="shared" si="9"/>
        <v>7256.4874251573046</v>
      </c>
      <c r="K13" s="56">
        <f t="shared" si="3"/>
        <v>3048.9442962845819</v>
      </c>
      <c r="L13" s="56">
        <f t="shared" si="4"/>
        <v>579.2994162940704</v>
      </c>
      <c r="M13" s="56">
        <f t="shared" si="5"/>
        <v>3628.2437125786523</v>
      </c>
      <c r="N13" s="56">
        <f t="shared" si="6"/>
        <v>3048.9442962845819</v>
      </c>
      <c r="O13" s="56">
        <f t="shared" si="7"/>
        <v>579.2994162940704</v>
      </c>
      <c r="P13" s="57">
        <f t="shared" si="8"/>
        <v>3628.2437125786523</v>
      </c>
    </row>
    <row r="14" spans="1:16" ht="15" x14ac:dyDescent="0.35">
      <c r="A14" s="52">
        <v>5</v>
      </c>
      <c r="B14" s="33" t="s">
        <v>8</v>
      </c>
      <c r="C14" s="34">
        <v>1</v>
      </c>
      <c r="D14" s="53">
        <v>23.78</v>
      </c>
      <c r="E14" s="54">
        <f t="shared" si="0"/>
        <v>2378</v>
      </c>
      <c r="F14" s="55"/>
      <c r="G14" s="55"/>
      <c r="H14" s="56">
        <f t="shared" si="1"/>
        <v>1585.9979299058812</v>
      </c>
      <c r="I14" s="56">
        <f t="shared" si="2"/>
        <v>301.33960668211739</v>
      </c>
      <c r="J14" s="56">
        <f t="shared" si="9"/>
        <v>1887.3375365879986</v>
      </c>
      <c r="K14" s="56">
        <f t="shared" si="3"/>
        <v>792.99896495294058</v>
      </c>
      <c r="L14" s="56">
        <f t="shared" si="4"/>
        <v>150.6698033410587</v>
      </c>
      <c r="M14" s="56">
        <f t="shared" si="5"/>
        <v>943.66876829399928</v>
      </c>
      <c r="N14" s="56">
        <f t="shared" si="6"/>
        <v>792.99896495294058</v>
      </c>
      <c r="O14" s="56">
        <f t="shared" si="7"/>
        <v>150.6698033410587</v>
      </c>
      <c r="P14" s="57">
        <f t="shared" si="8"/>
        <v>943.66876829399928</v>
      </c>
    </row>
    <row r="15" spans="1:16" ht="15" x14ac:dyDescent="0.35">
      <c r="A15" s="52">
        <v>6</v>
      </c>
      <c r="B15" s="33" t="s">
        <v>9</v>
      </c>
      <c r="C15" s="34">
        <v>1</v>
      </c>
      <c r="D15" s="53">
        <v>61.24</v>
      </c>
      <c r="E15" s="54">
        <f t="shared" si="0"/>
        <v>6124</v>
      </c>
      <c r="F15" s="55"/>
      <c r="G15" s="55"/>
      <c r="H15" s="56">
        <f t="shared" si="1"/>
        <v>4084.3781845011003</v>
      </c>
      <c r="I15" s="56">
        <f t="shared" si="2"/>
        <v>776.03185505520878</v>
      </c>
      <c r="J15" s="56">
        <f t="shared" si="9"/>
        <v>4860.4100395563091</v>
      </c>
      <c r="K15" s="56">
        <f t="shared" si="3"/>
        <v>2042.1890922505502</v>
      </c>
      <c r="L15" s="56">
        <f t="shared" si="4"/>
        <v>388.01592752760439</v>
      </c>
      <c r="M15" s="56">
        <f t="shared" si="5"/>
        <v>2430.2050197781546</v>
      </c>
      <c r="N15" s="56">
        <f t="shared" si="6"/>
        <v>2042.1890922505502</v>
      </c>
      <c r="O15" s="56">
        <f t="shared" si="7"/>
        <v>388.01592752760439</v>
      </c>
      <c r="P15" s="57">
        <f t="shared" si="8"/>
        <v>2430.2050197781546</v>
      </c>
    </row>
    <row r="16" spans="1:16" ht="15" x14ac:dyDescent="0.35">
      <c r="A16" s="52">
        <v>7</v>
      </c>
      <c r="B16" s="33" t="s">
        <v>10</v>
      </c>
      <c r="C16" s="34">
        <v>10</v>
      </c>
      <c r="D16" s="53">
        <v>105.79</v>
      </c>
      <c r="E16" s="54">
        <f t="shared" si="0"/>
        <v>10579</v>
      </c>
      <c r="F16" s="55"/>
      <c r="G16" s="55"/>
      <c r="H16" s="56">
        <f t="shared" si="1"/>
        <v>7055.623255035458</v>
      </c>
      <c r="I16" s="56">
        <f t="shared" si="2"/>
        <v>1340.5684184567363</v>
      </c>
      <c r="J16" s="56">
        <f t="shared" si="9"/>
        <v>8396.1916734921942</v>
      </c>
      <c r="K16" s="56">
        <f t="shared" si="3"/>
        <v>3527.811627517729</v>
      </c>
      <c r="L16" s="56">
        <f t="shared" si="4"/>
        <v>670.28420922836813</v>
      </c>
      <c r="M16" s="56">
        <f t="shared" si="5"/>
        <v>4198.0958367460971</v>
      </c>
      <c r="N16" s="56">
        <f t="shared" si="6"/>
        <v>3527.811627517729</v>
      </c>
      <c r="O16" s="56">
        <f t="shared" si="7"/>
        <v>670.28420922836813</v>
      </c>
      <c r="P16" s="57">
        <f t="shared" si="8"/>
        <v>4198.0958367460971</v>
      </c>
    </row>
    <row r="17" spans="1:16" ht="15" x14ac:dyDescent="0.35">
      <c r="A17" s="52">
        <v>8</v>
      </c>
      <c r="B17" s="33" t="s">
        <v>11</v>
      </c>
      <c r="C17" s="34">
        <v>5</v>
      </c>
      <c r="D17" s="53">
        <v>45.27</v>
      </c>
      <c r="E17" s="54">
        <f t="shared" si="0"/>
        <v>4527</v>
      </c>
      <c r="F17" s="55"/>
      <c r="G17" s="55"/>
      <c r="H17" s="56">
        <f t="shared" si="1"/>
        <v>3019.265192886427</v>
      </c>
      <c r="I17" s="56">
        <f t="shared" si="2"/>
        <v>573.66038664842108</v>
      </c>
      <c r="J17" s="56">
        <f t="shared" si="9"/>
        <v>3592.9255795348481</v>
      </c>
      <c r="K17" s="56">
        <f t="shared" si="3"/>
        <v>1509.6325964432135</v>
      </c>
      <c r="L17" s="56">
        <f t="shared" si="4"/>
        <v>286.83019332421054</v>
      </c>
      <c r="M17" s="56">
        <f t="shared" si="5"/>
        <v>1796.4627897674241</v>
      </c>
      <c r="N17" s="56">
        <f t="shared" si="6"/>
        <v>1509.6325964432135</v>
      </c>
      <c r="O17" s="56">
        <f t="shared" si="7"/>
        <v>286.83019332421054</v>
      </c>
      <c r="P17" s="57">
        <f t="shared" si="8"/>
        <v>1796.4627897674241</v>
      </c>
    </row>
    <row r="18" spans="1:16" ht="15" x14ac:dyDescent="0.35">
      <c r="A18" s="52">
        <v>9</v>
      </c>
      <c r="B18" s="33" t="s">
        <v>12</v>
      </c>
      <c r="C18" s="34">
        <v>13</v>
      </c>
      <c r="D18" s="53">
        <v>5652</v>
      </c>
      <c r="E18" s="54">
        <f t="shared" si="0"/>
        <v>565200</v>
      </c>
      <c r="F18" s="55"/>
      <c r="G18" s="55"/>
      <c r="H18" s="56">
        <f t="shared" si="1"/>
        <v>376957.96046375274</v>
      </c>
      <c r="I18" s="56">
        <f t="shared" si="2"/>
        <v>71622.012488113018</v>
      </c>
      <c r="J18" s="56">
        <f t="shared" si="9"/>
        <v>448579.97295186576</v>
      </c>
      <c r="K18" s="56">
        <f t="shared" si="3"/>
        <v>188478.98023187637</v>
      </c>
      <c r="L18" s="56">
        <f t="shared" si="4"/>
        <v>35811.006244056509</v>
      </c>
      <c r="M18" s="56">
        <f t="shared" si="5"/>
        <v>224289.98647593288</v>
      </c>
      <c r="N18" s="56">
        <f t="shared" si="6"/>
        <v>188478.98023187637</v>
      </c>
      <c r="O18" s="56">
        <f t="shared" si="7"/>
        <v>35811.006244056509</v>
      </c>
      <c r="P18" s="57">
        <f t="shared" si="8"/>
        <v>224289.98647593288</v>
      </c>
    </row>
    <row r="19" spans="1:16" ht="15" x14ac:dyDescent="0.35">
      <c r="A19" s="52">
        <v>10</v>
      </c>
      <c r="B19" s="33" t="s">
        <v>13</v>
      </c>
      <c r="C19" s="34">
        <v>1</v>
      </c>
      <c r="D19" s="53">
        <v>206.66</v>
      </c>
      <c r="E19" s="54">
        <f t="shared" si="0"/>
        <v>20666</v>
      </c>
      <c r="F19" s="55"/>
      <c r="G19" s="55"/>
      <c r="H19" s="56">
        <f t="shared" si="1"/>
        <v>13783.109007331766</v>
      </c>
      <c r="I19" s="56">
        <f t="shared" si="2"/>
        <v>2618.790711393036</v>
      </c>
      <c r="J19" s="56">
        <f t="shared" si="9"/>
        <v>16401.899718724802</v>
      </c>
      <c r="K19" s="56">
        <f t="shared" si="3"/>
        <v>6891.5545036658832</v>
      </c>
      <c r="L19" s="56">
        <f t="shared" si="4"/>
        <v>1309.395355696518</v>
      </c>
      <c r="M19" s="56">
        <f t="shared" si="5"/>
        <v>8200.9498593624012</v>
      </c>
      <c r="N19" s="56">
        <f t="shared" si="6"/>
        <v>6891.5545036658832</v>
      </c>
      <c r="O19" s="56">
        <f t="shared" si="7"/>
        <v>1309.395355696518</v>
      </c>
      <c r="P19" s="57">
        <f t="shared" si="8"/>
        <v>8200.9498593624012</v>
      </c>
    </row>
    <row r="20" spans="1:16" ht="15" x14ac:dyDescent="0.35">
      <c r="A20" s="52">
        <v>11</v>
      </c>
      <c r="B20" s="33" t="s">
        <v>14</v>
      </c>
      <c r="C20" s="34">
        <v>9</v>
      </c>
      <c r="D20" s="53">
        <v>74</v>
      </c>
      <c r="E20" s="54">
        <f t="shared" si="0"/>
        <v>7400</v>
      </c>
      <c r="F20" s="55"/>
      <c r="G20" s="55"/>
      <c r="H20" s="56">
        <f t="shared" si="1"/>
        <v>4935.4014639627921</v>
      </c>
      <c r="I20" s="56">
        <f t="shared" si="2"/>
        <v>937.72627815293072</v>
      </c>
      <c r="J20" s="56">
        <f t="shared" si="9"/>
        <v>5873.1277421157229</v>
      </c>
      <c r="K20" s="56">
        <f t="shared" si="3"/>
        <v>2467.7007319813961</v>
      </c>
      <c r="L20" s="56">
        <f t="shared" si="4"/>
        <v>468.86313907646536</v>
      </c>
      <c r="M20" s="56">
        <f t="shared" si="5"/>
        <v>2936.5638710578614</v>
      </c>
      <c r="N20" s="56">
        <f t="shared" si="6"/>
        <v>2467.7007319813961</v>
      </c>
      <c r="O20" s="56">
        <f t="shared" si="7"/>
        <v>468.86313907646536</v>
      </c>
      <c r="P20" s="57">
        <f t="shared" si="8"/>
        <v>2936.5638710578614</v>
      </c>
    </row>
    <row r="21" spans="1:16" ht="15" x14ac:dyDescent="0.35">
      <c r="A21" s="52">
        <v>12</v>
      </c>
      <c r="B21" s="33" t="s">
        <v>15</v>
      </c>
      <c r="C21" s="34">
        <v>1</v>
      </c>
      <c r="D21" s="53">
        <v>206.49</v>
      </c>
      <c r="E21" s="54">
        <f t="shared" si="0"/>
        <v>20649</v>
      </c>
      <c r="F21" s="55"/>
      <c r="G21" s="55"/>
      <c r="H21" s="56">
        <f t="shared" si="1"/>
        <v>13771.770922887526</v>
      </c>
      <c r="I21" s="56">
        <f t="shared" si="2"/>
        <v>2616.6364753486287</v>
      </c>
      <c r="J21" s="56">
        <f t="shared" si="9"/>
        <v>16388.407398236155</v>
      </c>
      <c r="K21" s="56">
        <f t="shared" si="3"/>
        <v>6885.8854614437632</v>
      </c>
      <c r="L21" s="56">
        <f t="shared" si="4"/>
        <v>1308.3182376743143</v>
      </c>
      <c r="M21" s="56">
        <f t="shared" si="5"/>
        <v>8194.2036991180776</v>
      </c>
      <c r="N21" s="56">
        <f t="shared" si="6"/>
        <v>6885.8854614437632</v>
      </c>
      <c r="O21" s="56">
        <f t="shared" si="7"/>
        <v>1308.3182376743143</v>
      </c>
      <c r="P21" s="57">
        <f t="shared" si="8"/>
        <v>8194.2036991180776</v>
      </c>
    </row>
    <row r="22" spans="1:16" ht="15" x14ac:dyDescent="0.35">
      <c r="A22" s="52">
        <v>13</v>
      </c>
      <c r="B22" s="33" t="s">
        <v>16</v>
      </c>
      <c r="C22" s="34">
        <v>2</v>
      </c>
      <c r="D22" s="53">
        <v>97.48</v>
      </c>
      <c r="E22" s="54">
        <f t="shared" si="0"/>
        <v>9748</v>
      </c>
      <c r="F22" s="55"/>
      <c r="G22" s="55"/>
      <c r="H22" s="56">
        <f t="shared" si="1"/>
        <v>6501.391009555311</v>
      </c>
      <c r="I22" s="56">
        <f t="shared" si="2"/>
        <v>1235.2642918155088</v>
      </c>
      <c r="J22" s="56">
        <f t="shared" si="9"/>
        <v>7736.6553013708199</v>
      </c>
      <c r="K22" s="56">
        <f t="shared" si="3"/>
        <v>3250.6955047776555</v>
      </c>
      <c r="L22" s="56">
        <f t="shared" si="4"/>
        <v>617.63214590775442</v>
      </c>
      <c r="M22" s="56">
        <f t="shared" si="5"/>
        <v>3868.3276506854099</v>
      </c>
      <c r="N22" s="56">
        <f t="shared" si="6"/>
        <v>3250.6955047776555</v>
      </c>
      <c r="O22" s="56">
        <f t="shared" si="7"/>
        <v>617.63214590775442</v>
      </c>
      <c r="P22" s="57">
        <f t="shared" si="8"/>
        <v>3868.3276506854099</v>
      </c>
    </row>
    <row r="23" spans="1:16" ht="15" x14ac:dyDescent="0.35">
      <c r="A23" s="52">
        <v>14</v>
      </c>
      <c r="B23" s="33" t="s">
        <v>17</v>
      </c>
      <c r="C23" s="34">
        <v>1</v>
      </c>
      <c r="D23" s="53">
        <v>424.12</v>
      </c>
      <c r="E23" s="54">
        <f t="shared" si="0"/>
        <v>42412</v>
      </c>
      <c r="F23" s="55"/>
      <c r="G23" s="55"/>
      <c r="H23" s="56">
        <f t="shared" si="1"/>
        <v>28286.519849944591</v>
      </c>
      <c r="I23" s="56">
        <f t="shared" si="2"/>
        <v>5374.4387714894692</v>
      </c>
      <c r="J23" s="56">
        <f t="shared" si="9"/>
        <v>33660.95862143406</v>
      </c>
      <c r="K23" s="56">
        <f t="shared" si="3"/>
        <v>14143.259924972295</v>
      </c>
      <c r="L23" s="56">
        <f t="shared" si="4"/>
        <v>2687.2193857447346</v>
      </c>
      <c r="M23" s="56">
        <f t="shared" si="5"/>
        <v>16830.47931071703</v>
      </c>
      <c r="N23" s="56">
        <f t="shared" si="6"/>
        <v>14143.259924972295</v>
      </c>
      <c r="O23" s="56">
        <f t="shared" si="7"/>
        <v>2687.2193857447346</v>
      </c>
      <c r="P23" s="57">
        <f t="shared" si="8"/>
        <v>16830.47931071703</v>
      </c>
    </row>
    <row r="24" spans="1:16" ht="15.6" thickBot="1" x14ac:dyDescent="0.4">
      <c r="A24" s="58">
        <v>15</v>
      </c>
      <c r="B24" s="59" t="s">
        <v>18</v>
      </c>
      <c r="C24" s="60">
        <v>2</v>
      </c>
      <c r="D24" s="61">
        <v>55</v>
      </c>
      <c r="E24" s="62">
        <f t="shared" si="0"/>
        <v>5500</v>
      </c>
      <c r="F24" s="63"/>
      <c r="G24" s="63"/>
      <c r="H24" s="64">
        <f t="shared" si="1"/>
        <v>3668.2037907831568</v>
      </c>
      <c r="I24" s="64">
        <f t="shared" si="2"/>
        <v>696.95872024879964</v>
      </c>
      <c r="J24" s="64">
        <f t="shared" si="9"/>
        <v>4365.1625110319565</v>
      </c>
      <c r="K24" s="64">
        <f t="shared" si="3"/>
        <v>1834.1018953915784</v>
      </c>
      <c r="L24" s="64">
        <f t="shared" si="4"/>
        <v>348.47936012439982</v>
      </c>
      <c r="M24" s="64">
        <f t="shared" si="5"/>
        <v>2182.5812555159782</v>
      </c>
      <c r="N24" s="64">
        <f t="shared" si="6"/>
        <v>1834.1018953915784</v>
      </c>
      <c r="O24" s="64">
        <f t="shared" si="7"/>
        <v>348.47936012439982</v>
      </c>
      <c r="P24" s="65">
        <f t="shared" si="8"/>
        <v>2182.5812555159782</v>
      </c>
    </row>
    <row r="25" spans="1:16" ht="15" x14ac:dyDescent="0.35">
      <c r="A25" s="44">
        <v>16</v>
      </c>
      <c r="B25" s="45" t="s">
        <v>19</v>
      </c>
      <c r="C25" s="46">
        <v>1</v>
      </c>
      <c r="D25" s="47">
        <v>3796</v>
      </c>
      <c r="E25" s="48">
        <f t="shared" si="0"/>
        <v>379600</v>
      </c>
      <c r="F25" s="49">
        <v>2025</v>
      </c>
      <c r="G25" s="49">
        <v>1000000</v>
      </c>
      <c r="H25" s="50">
        <f t="shared" si="1"/>
        <v>444068.32517607347</v>
      </c>
      <c r="I25" s="50">
        <f t="shared" si="2"/>
        <v>84372.981783453957</v>
      </c>
      <c r="J25" s="50">
        <f t="shared" si="9"/>
        <v>528441.30695952743</v>
      </c>
      <c r="K25" s="50">
        <f t="shared" si="3"/>
        <v>222034.16258803674</v>
      </c>
      <c r="L25" s="50">
        <f t="shared" si="4"/>
        <v>42186.490891726979</v>
      </c>
      <c r="M25" s="50">
        <f>E25*1000000/1436678</f>
        <v>264220.65347976371</v>
      </c>
      <c r="N25" s="50">
        <f t="shared" si="6"/>
        <v>222034.16258803674</v>
      </c>
      <c r="O25" s="50">
        <f t="shared" si="7"/>
        <v>42186.490891726979</v>
      </c>
      <c r="P25" s="51">
        <f>E25*1000000/1436678</f>
        <v>264220.65347976371</v>
      </c>
    </row>
    <row r="26" spans="1:16" ht="15" x14ac:dyDescent="0.35">
      <c r="A26" s="52">
        <v>17</v>
      </c>
      <c r="B26" s="33" t="s">
        <v>20</v>
      </c>
      <c r="C26" s="34">
        <v>10</v>
      </c>
      <c r="D26" s="53">
        <v>83.28</v>
      </c>
      <c r="E26" s="54">
        <f t="shared" si="0"/>
        <v>8328</v>
      </c>
      <c r="F26" s="55"/>
      <c r="G26" s="55"/>
      <c r="H26" s="56">
        <f t="shared" si="1"/>
        <v>9742.3630454856175</v>
      </c>
      <c r="I26" s="56">
        <f t="shared" si="2"/>
        <v>1851.0489786422659</v>
      </c>
      <c r="J26" s="56">
        <f t="shared" si="9"/>
        <v>11593.412024127883</v>
      </c>
      <c r="K26" s="56">
        <f t="shared" si="3"/>
        <v>4871.1815227428087</v>
      </c>
      <c r="L26" s="56">
        <f t="shared" si="4"/>
        <v>925.52448932113293</v>
      </c>
      <c r="M26" s="56">
        <f t="shared" ref="M26:M43" si="10">E26*1000000/1436678</f>
        <v>5796.7060120639417</v>
      </c>
      <c r="N26" s="56">
        <f t="shared" si="6"/>
        <v>4871.1815227428087</v>
      </c>
      <c r="O26" s="56">
        <f t="shared" si="7"/>
        <v>925.52448932113293</v>
      </c>
      <c r="P26" s="57">
        <f t="shared" ref="P26:P43" si="11">E26*1000000/1436678</f>
        <v>5796.7060120639417</v>
      </c>
    </row>
    <row r="27" spans="1:16" ht="15" x14ac:dyDescent="0.35">
      <c r="A27" s="52">
        <v>18</v>
      </c>
      <c r="B27" s="33" t="s">
        <v>73</v>
      </c>
      <c r="C27" s="34">
        <v>2</v>
      </c>
      <c r="D27" s="53">
        <v>3796</v>
      </c>
      <c r="E27" s="54">
        <f t="shared" si="0"/>
        <v>379600</v>
      </c>
      <c r="F27" s="55"/>
      <c r="G27" s="55"/>
      <c r="H27" s="56">
        <f t="shared" si="1"/>
        <v>444068.32517607347</v>
      </c>
      <c r="I27" s="56">
        <f t="shared" si="2"/>
        <v>84372.981783453957</v>
      </c>
      <c r="J27" s="56">
        <f t="shared" si="9"/>
        <v>528441.30695952743</v>
      </c>
      <c r="K27" s="56">
        <f t="shared" si="3"/>
        <v>222034.16258803674</v>
      </c>
      <c r="L27" s="56">
        <f t="shared" si="4"/>
        <v>42186.490891726979</v>
      </c>
      <c r="M27" s="56">
        <f t="shared" si="10"/>
        <v>264220.65347976371</v>
      </c>
      <c r="N27" s="56">
        <f t="shared" si="6"/>
        <v>222034.16258803674</v>
      </c>
      <c r="O27" s="56">
        <f t="shared" si="7"/>
        <v>42186.490891726979</v>
      </c>
      <c r="P27" s="57">
        <f t="shared" si="11"/>
        <v>264220.65347976371</v>
      </c>
    </row>
    <row r="28" spans="1:16" ht="15" x14ac:dyDescent="0.35">
      <c r="A28" s="52">
        <v>19</v>
      </c>
      <c r="B28" s="33" t="s">
        <v>21</v>
      </c>
      <c r="C28" s="34">
        <v>1</v>
      </c>
      <c r="D28" s="53">
        <v>5088</v>
      </c>
      <c r="E28" s="54">
        <f t="shared" si="0"/>
        <v>508800</v>
      </c>
      <c r="F28" s="55"/>
      <c r="G28" s="55"/>
      <c r="H28" s="56">
        <f t="shared" si="1"/>
        <v>595210.65292304056</v>
      </c>
      <c r="I28" s="56">
        <f t="shared" si="2"/>
        <v>113090.0240553777</v>
      </c>
      <c r="J28" s="56">
        <f t="shared" si="9"/>
        <v>708300.67697841825</v>
      </c>
      <c r="K28" s="56">
        <f t="shared" si="3"/>
        <v>297605.32646152028</v>
      </c>
      <c r="L28" s="56">
        <f t="shared" si="4"/>
        <v>56545.012027688848</v>
      </c>
      <c r="M28" s="56">
        <f t="shared" si="10"/>
        <v>354150.33848920913</v>
      </c>
      <c r="N28" s="56">
        <f t="shared" si="6"/>
        <v>297605.32646152028</v>
      </c>
      <c r="O28" s="56">
        <f t="shared" si="7"/>
        <v>56545.012027688848</v>
      </c>
      <c r="P28" s="57">
        <f t="shared" si="11"/>
        <v>354150.33848920913</v>
      </c>
    </row>
    <row r="29" spans="1:16" ht="15" x14ac:dyDescent="0.35">
      <c r="A29" s="52">
        <v>20</v>
      </c>
      <c r="B29" s="33" t="s">
        <v>22</v>
      </c>
      <c r="C29" s="34">
        <v>3</v>
      </c>
      <c r="D29" s="53">
        <v>58.04</v>
      </c>
      <c r="E29" s="54">
        <f t="shared" si="0"/>
        <v>5804</v>
      </c>
      <c r="F29" s="55"/>
      <c r="G29" s="55"/>
      <c r="H29" s="56">
        <f t="shared" si="1"/>
        <v>6789.7064260324833</v>
      </c>
      <c r="I29" s="56">
        <f t="shared" si="2"/>
        <v>1290.0442209461717</v>
      </c>
      <c r="J29" s="56">
        <f t="shared" si="9"/>
        <v>8079.7506469786549</v>
      </c>
      <c r="K29" s="56">
        <f t="shared" si="3"/>
        <v>3394.8532130162416</v>
      </c>
      <c r="L29" s="56">
        <f t="shared" si="4"/>
        <v>645.02211047308583</v>
      </c>
      <c r="M29" s="56">
        <f t="shared" si="10"/>
        <v>4039.8753234893275</v>
      </c>
      <c r="N29" s="56">
        <f t="shared" si="6"/>
        <v>3394.8532130162416</v>
      </c>
      <c r="O29" s="56">
        <f t="shared" si="7"/>
        <v>645.02211047308583</v>
      </c>
      <c r="P29" s="57">
        <f t="shared" si="11"/>
        <v>4039.8753234893275</v>
      </c>
    </row>
    <row r="30" spans="1:16" ht="15" x14ac:dyDescent="0.35">
      <c r="A30" s="52">
        <v>21</v>
      </c>
      <c r="B30" s="33" t="s">
        <v>23</v>
      </c>
      <c r="C30" s="34">
        <v>5</v>
      </c>
      <c r="D30" s="53">
        <v>72</v>
      </c>
      <c r="E30" s="54">
        <f t="shared" si="0"/>
        <v>7200</v>
      </c>
      <c r="F30" s="55"/>
      <c r="G30" s="55"/>
      <c r="H30" s="56">
        <f t="shared" si="1"/>
        <v>8422.7922583449144</v>
      </c>
      <c r="I30" s="56">
        <f t="shared" si="2"/>
        <v>1600.3305290855333</v>
      </c>
      <c r="J30" s="56">
        <f t="shared" si="9"/>
        <v>10023.122787430448</v>
      </c>
      <c r="K30" s="56">
        <f t="shared" si="3"/>
        <v>4211.3961291724572</v>
      </c>
      <c r="L30" s="56">
        <f t="shared" si="4"/>
        <v>800.16526454276664</v>
      </c>
      <c r="M30" s="56">
        <f t="shared" si="10"/>
        <v>5011.5613937152239</v>
      </c>
      <c r="N30" s="56">
        <f t="shared" si="6"/>
        <v>4211.3961291724572</v>
      </c>
      <c r="O30" s="56">
        <f t="shared" si="7"/>
        <v>800.16526454276664</v>
      </c>
      <c r="P30" s="57">
        <f t="shared" si="11"/>
        <v>5011.5613937152239</v>
      </c>
    </row>
    <row r="31" spans="1:16" ht="15" x14ac:dyDescent="0.35">
      <c r="A31" s="52">
        <v>22</v>
      </c>
      <c r="B31" s="33" t="s">
        <v>24</v>
      </c>
      <c r="C31" s="34">
        <v>6</v>
      </c>
      <c r="D31" s="53">
        <v>98</v>
      </c>
      <c r="E31" s="54">
        <f t="shared" si="0"/>
        <v>9800</v>
      </c>
      <c r="F31" s="55"/>
      <c r="G31" s="55"/>
      <c r="H31" s="56">
        <f t="shared" si="1"/>
        <v>11464.356129413911</v>
      </c>
      <c r="I31" s="56">
        <f t="shared" si="2"/>
        <v>2178.2276645886432</v>
      </c>
      <c r="J31" s="56">
        <f t="shared" si="9"/>
        <v>13642.583794002554</v>
      </c>
      <c r="K31" s="56">
        <f t="shared" si="3"/>
        <v>5732.1780647069554</v>
      </c>
      <c r="L31" s="56">
        <f t="shared" si="4"/>
        <v>1089.1138322943216</v>
      </c>
      <c r="M31" s="56">
        <f t="shared" si="10"/>
        <v>6821.291897001277</v>
      </c>
      <c r="N31" s="56">
        <f t="shared" si="6"/>
        <v>5732.1780647069554</v>
      </c>
      <c r="O31" s="56">
        <f t="shared" si="7"/>
        <v>1089.1138322943216</v>
      </c>
      <c r="P31" s="57">
        <f t="shared" si="11"/>
        <v>6821.291897001277</v>
      </c>
    </row>
    <row r="32" spans="1:16" ht="15" x14ac:dyDescent="0.35">
      <c r="A32" s="52">
        <v>23</v>
      </c>
      <c r="B32" s="33" t="s">
        <v>25</v>
      </c>
      <c r="C32" s="34">
        <v>1</v>
      </c>
      <c r="D32" s="53">
        <v>238</v>
      </c>
      <c r="E32" s="54">
        <f t="shared" si="0"/>
        <v>23800</v>
      </c>
      <c r="F32" s="55"/>
      <c r="G32" s="55"/>
      <c r="H32" s="56">
        <f t="shared" si="1"/>
        <v>27842.007742862355</v>
      </c>
      <c r="I32" s="56">
        <f t="shared" si="2"/>
        <v>5289.9814711438448</v>
      </c>
      <c r="J32" s="56">
        <f t="shared" si="9"/>
        <v>33131.9892140062</v>
      </c>
      <c r="K32" s="56">
        <f t="shared" si="3"/>
        <v>13921.003871431178</v>
      </c>
      <c r="L32" s="56">
        <f t="shared" si="4"/>
        <v>2644.9907355719224</v>
      </c>
      <c r="M32" s="56">
        <f t="shared" si="10"/>
        <v>16565.9946070031</v>
      </c>
      <c r="N32" s="56">
        <f t="shared" si="6"/>
        <v>13921.003871431178</v>
      </c>
      <c r="O32" s="56">
        <f t="shared" si="7"/>
        <v>2644.9907355719224</v>
      </c>
      <c r="P32" s="57">
        <f t="shared" si="11"/>
        <v>16565.9946070031</v>
      </c>
    </row>
    <row r="33" spans="1:16" ht="15" x14ac:dyDescent="0.35">
      <c r="A33" s="52">
        <v>24</v>
      </c>
      <c r="B33" s="33" t="s">
        <v>26</v>
      </c>
      <c r="C33" s="34">
        <v>3</v>
      </c>
      <c r="D33" s="53">
        <v>112</v>
      </c>
      <c r="E33" s="54">
        <f t="shared" si="0"/>
        <v>11200</v>
      </c>
      <c r="F33" s="55"/>
      <c r="G33" s="55"/>
      <c r="H33" s="56">
        <f t="shared" si="1"/>
        <v>13102.121290758756</v>
      </c>
      <c r="I33" s="56">
        <f t="shared" si="2"/>
        <v>2489.4030452441621</v>
      </c>
      <c r="J33" s="56">
        <f t="shared" si="9"/>
        <v>15591.524336002918</v>
      </c>
      <c r="K33" s="56">
        <f t="shared" si="3"/>
        <v>6551.060645379378</v>
      </c>
      <c r="L33" s="56">
        <f t="shared" si="4"/>
        <v>1244.701522622081</v>
      </c>
      <c r="M33" s="56">
        <f t="shared" si="10"/>
        <v>7795.762168001459</v>
      </c>
      <c r="N33" s="56">
        <f t="shared" si="6"/>
        <v>6551.060645379378</v>
      </c>
      <c r="O33" s="56">
        <f t="shared" si="7"/>
        <v>1244.701522622081</v>
      </c>
      <c r="P33" s="57">
        <f t="shared" si="11"/>
        <v>7795.762168001459</v>
      </c>
    </row>
    <row r="34" spans="1:16" ht="15" x14ac:dyDescent="0.35">
      <c r="A34" s="52">
        <v>25</v>
      </c>
      <c r="B34" s="33" t="s">
        <v>27</v>
      </c>
      <c r="C34" s="34">
        <v>6</v>
      </c>
      <c r="D34" s="53">
        <v>48.41</v>
      </c>
      <c r="E34" s="54">
        <f t="shared" si="0"/>
        <v>4841</v>
      </c>
      <c r="F34" s="55"/>
      <c r="G34" s="55"/>
      <c r="H34" s="56">
        <f t="shared" si="1"/>
        <v>5663.1579614788507</v>
      </c>
      <c r="I34" s="56">
        <f t="shared" si="2"/>
        <v>1076.0000126809819</v>
      </c>
      <c r="J34" s="56">
        <f t="shared" si="9"/>
        <v>6739.1579741598325</v>
      </c>
      <c r="K34" s="56">
        <f t="shared" si="3"/>
        <v>2831.5789807394253</v>
      </c>
      <c r="L34" s="56">
        <f t="shared" si="4"/>
        <v>538.00000634049093</v>
      </c>
      <c r="M34" s="56">
        <f t="shared" si="10"/>
        <v>3369.5789870799163</v>
      </c>
      <c r="N34" s="56">
        <f t="shared" si="6"/>
        <v>2831.5789807394253</v>
      </c>
      <c r="O34" s="56">
        <f t="shared" si="7"/>
        <v>538.00000634049093</v>
      </c>
      <c r="P34" s="57">
        <f t="shared" si="11"/>
        <v>3369.5789870799163</v>
      </c>
    </row>
    <row r="35" spans="1:16" ht="15" x14ac:dyDescent="0.35">
      <c r="A35" s="52">
        <v>26</v>
      </c>
      <c r="B35" s="33" t="s">
        <v>28</v>
      </c>
      <c r="C35" s="34">
        <v>8</v>
      </c>
      <c r="D35" s="53">
        <v>67.12</v>
      </c>
      <c r="E35" s="54">
        <f t="shared" si="0"/>
        <v>6712</v>
      </c>
      <c r="F35" s="55"/>
      <c r="G35" s="55"/>
      <c r="H35" s="56">
        <f t="shared" si="1"/>
        <v>7851.9141163904251</v>
      </c>
      <c r="I35" s="56">
        <f t="shared" si="2"/>
        <v>1491.8636821141799</v>
      </c>
      <c r="J35" s="56">
        <f t="shared" si="9"/>
        <v>9343.777798504605</v>
      </c>
      <c r="K35" s="56">
        <f t="shared" si="3"/>
        <v>3925.9570581952125</v>
      </c>
      <c r="L35" s="56">
        <f t="shared" si="4"/>
        <v>745.93184105708997</v>
      </c>
      <c r="M35" s="56">
        <f t="shared" si="10"/>
        <v>4671.8888992523025</v>
      </c>
      <c r="N35" s="56">
        <f t="shared" si="6"/>
        <v>3925.9570581952125</v>
      </c>
      <c r="O35" s="56">
        <f t="shared" si="7"/>
        <v>745.93184105708997</v>
      </c>
      <c r="P35" s="57">
        <f t="shared" si="11"/>
        <v>4671.8888992523025</v>
      </c>
    </row>
    <row r="36" spans="1:16" ht="15" x14ac:dyDescent="0.35">
      <c r="A36" s="52">
        <v>27</v>
      </c>
      <c r="B36" s="33" t="s">
        <v>29</v>
      </c>
      <c r="C36" s="34">
        <v>3</v>
      </c>
      <c r="D36" s="53">
        <v>89</v>
      </c>
      <c r="E36" s="54">
        <f t="shared" si="0"/>
        <v>8900</v>
      </c>
      <c r="F36" s="55"/>
      <c r="G36" s="55"/>
      <c r="H36" s="56">
        <f t="shared" si="1"/>
        <v>10411.507097120795</v>
      </c>
      <c r="I36" s="56">
        <f t="shared" si="2"/>
        <v>1978.1863484529513</v>
      </c>
      <c r="J36" s="56">
        <f>SUM(M36,P36)</f>
        <v>12389.693445573746</v>
      </c>
      <c r="K36" s="56">
        <f t="shared" si="3"/>
        <v>5205.7535485603976</v>
      </c>
      <c r="L36" s="56">
        <f t="shared" si="4"/>
        <v>989.09317422647564</v>
      </c>
      <c r="M36" s="56">
        <f t="shared" si="10"/>
        <v>6194.8467227868732</v>
      </c>
      <c r="N36" s="56">
        <f t="shared" si="6"/>
        <v>5205.7535485603976</v>
      </c>
      <c r="O36" s="56">
        <f t="shared" si="7"/>
        <v>989.09317422647564</v>
      </c>
      <c r="P36" s="57">
        <f t="shared" si="11"/>
        <v>6194.8467227868732</v>
      </c>
    </row>
    <row r="37" spans="1:16" ht="15" x14ac:dyDescent="0.35">
      <c r="A37" s="52">
        <v>28</v>
      </c>
      <c r="B37" s="33" t="s">
        <v>30</v>
      </c>
      <c r="C37" s="34">
        <v>1</v>
      </c>
      <c r="D37" s="53">
        <v>68.680000000000007</v>
      </c>
      <c r="E37" s="54">
        <f t="shared" si="0"/>
        <v>6868.0000000000009</v>
      </c>
      <c r="F37" s="55"/>
      <c r="G37" s="55"/>
      <c r="H37" s="56">
        <f t="shared" si="1"/>
        <v>8034.407948654567</v>
      </c>
      <c r="I37" s="56">
        <f t="shared" si="2"/>
        <v>1526.5375102443668</v>
      </c>
      <c r="J37" s="56">
        <f t="shared" si="9"/>
        <v>9560.9454588989338</v>
      </c>
      <c r="K37" s="56">
        <f t="shared" si="3"/>
        <v>4017.2039743272835</v>
      </c>
      <c r="L37" s="56">
        <f t="shared" si="4"/>
        <v>763.26875512218339</v>
      </c>
      <c r="M37" s="56">
        <f t="shared" si="10"/>
        <v>4780.4727294494669</v>
      </c>
      <c r="N37" s="56">
        <f t="shared" si="6"/>
        <v>4017.2039743272835</v>
      </c>
      <c r="O37" s="56">
        <f t="shared" si="7"/>
        <v>763.26875512218339</v>
      </c>
      <c r="P37" s="57">
        <f t="shared" si="11"/>
        <v>4780.4727294494669</v>
      </c>
    </row>
    <row r="38" spans="1:16" ht="15" x14ac:dyDescent="0.35">
      <c r="A38" s="52">
        <v>29</v>
      </c>
      <c r="B38" s="33" t="s">
        <v>31</v>
      </c>
      <c r="C38" s="34">
        <v>1</v>
      </c>
      <c r="D38" s="53">
        <v>41.37</v>
      </c>
      <c r="E38" s="54">
        <f t="shared" si="0"/>
        <v>4137</v>
      </c>
      <c r="F38" s="55"/>
      <c r="G38" s="55"/>
      <c r="H38" s="56">
        <f t="shared" si="1"/>
        <v>4839.596051774015</v>
      </c>
      <c r="I38" s="56">
        <f t="shared" si="2"/>
        <v>919.52324983706239</v>
      </c>
      <c r="J38" s="56">
        <f t="shared" si="9"/>
        <v>5759.1193016110774</v>
      </c>
      <c r="K38" s="56">
        <f t="shared" si="3"/>
        <v>2419.7980258870075</v>
      </c>
      <c r="L38" s="56">
        <f t="shared" si="4"/>
        <v>459.7616249185312</v>
      </c>
      <c r="M38" s="56">
        <f t="shared" si="10"/>
        <v>2879.5596508055387</v>
      </c>
      <c r="N38" s="56">
        <f t="shared" si="6"/>
        <v>2419.7980258870075</v>
      </c>
      <c r="O38" s="56">
        <f t="shared" si="7"/>
        <v>459.7616249185312</v>
      </c>
      <c r="P38" s="57">
        <f t="shared" si="11"/>
        <v>2879.5596508055387</v>
      </c>
    </row>
    <row r="39" spans="1:16" ht="15" x14ac:dyDescent="0.35">
      <c r="A39" s="52">
        <v>30</v>
      </c>
      <c r="B39" s="33" t="s">
        <v>32</v>
      </c>
      <c r="C39" s="34">
        <v>2</v>
      </c>
      <c r="D39" s="53">
        <v>43.26</v>
      </c>
      <c r="E39" s="54">
        <f t="shared" si="0"/>
        <v>4326</v>
      </c>
      <c r="F39" s="55"/>
      <c r="G39" s="55"/>
      <c r="H39" s="56">
        <f t="shared" si="1"/>
        <v>5060.6943485555694</v>
      </c>
      <c r="I39" s="56">
        <f t="shared" si="2"/>
        <v>961.53192622555798</v>
      </c>
      <c r="J39" s="56">
        <f t="shared" si="9"/>
        <v>6022.2262747811274</v>
      </c>
      <c r="K39" s="56">
        <f t="shared" si="3"/>
        <v>2530.3471742777847</v>
      </c>
      <c r="L39" s="56">
        <f t="shared" si="4"/>
        <v>480.76596311277899</v>
      </c>
      <c r="M39" s="56">
        <f t="shared" si="10"/>
        <v>3011.1131373905637</v>
      </c>
      <c r="N39" s="56">
        <f t="shared" si="6"/>
        <v>2530.3471742777847</v>
      </c>
      <c r="O39" s="56">
        <f t="shared" si="7"/>
        <v>480.76596311277899</v>
      </c>
      <c r="P39" s="57">
        <f t="shared" si="11"/>
        <v>3011.1131373905637</v>
      </c>
    </row>
    <row r="40" spans="1:16" ht="15" x14ac:dyDescent="0.35">
      <c r="A40" s="52">
        <v>31</v>
      </c>
      <c r="B40" s="33" t="s">
        <v>33</v>
      </c>
      <c r="C40" s="34">
        <v>1</v>
      </c>
      <c r="D40" s="53">
        <v>83</v>
      </c>
      <c r="E40" s="54">
        <f t="shared" si="0"/>
        <v>8300</v>
      </c>
      <c r="F40" s="55"/>
      <c r="G40" s="55"/>
      <c r="H40" s="56">
        <f t="shared" si="1"/>
        <v>9709.6077422587205</v>
      </c>
      <c r="I40" s="56">
        <f t="shared" si="2"/>
        <v>1844.8254710291567</v>
      </c>
      <c r="J40" s="56">
        <f t="shared" si="9"/>
        <v>11554.433213287877</v>
      </c>
      <c r="K40" s="56">
        <f t="shared" si="3"/>
        <v>4854.8038711293602</v>
      </c>
      <c r="L40" s="56">
        <f t="shared" si="4"/>
        <v>922.41273551457834</v>
      </c>
      <c r="M40" s="56">
        <f t="shared" si="10"/>
        <v>5777.2166066439386</v>
      </c>
      <c r="N40" s="56">
        <f t="shared" si="6"/>
        <v>4854.8038711293602</v>
      </c>
      <c r="O40" s="56">
        <f t="shared" si="7"/>
        <v>922.41273551457834</v>
      </c>
      <c r="P40" s="57">
        <f t="shared" si="11"/>
        <v>5777.2166066439386</v>
      </c>
    </row>
    <row r="41" spans="1:16" ht="15" x14ac:dyDescent="0.35">
      <c r="A41" s="52">
        <v>32</v>
      </c>
      <c r="B41" s="33" t="s">
        <v>34</v>
      </c>
      <c r="C41" s="34">
        <v>1</v>
      </c>
      <c r="D41" s="53">
        <v>85.94</v>
      </c>
      <c r="E41" s="54">
        <f t="shared" si="0"/>
        <v>8594</v>
      </c>
      <c r="F41" s="55"/>
      <c r="G41" s="55"/>
      <c r="H41" s="56">
        <f t="shared" si="1"/>
        <v>10053.538426141138</v>
      </c>
      <c r="I41" s="56">
        <f t="shared" si="2"/>
        <v>1910.1723009668149</v>
      </c>
      <c r="J41" s="56">
        <f t="shared" si="9"/>
        <v>11963.710727107953</v>
      </c>
      <c r="K41" s="56">
        <f t="shared" si="3"/>
        <v>5026.7692130705691</v>
      </c>
      <c r="L41" s="56">
        <f t="shared" si="4"/>
        <v>955.08615048340744</v>
      </c>
      <c r="M41" s="56">
        <f t="shared" si="10"/>
        <v>5981.8553635539765</v>
      </c>
      <c r="N41" s="56">
        <f t="shared" si="6"/>
        <v>5026.7692130705691</v>
      </c>
      <c r="O41" s="56">
        <f t="shared" si="7"/>
        <v>955.08615048340744</v>
      </c>
      <c r="P41" s="57">
        <f t="shared" si="11"/>
        <v>5981.8553635539765</v>
      </c>
    </row>
    <row r="42" spans="1:16" ht="15" x14ac:dyDescent="0.35">
      <c r="A42" s="52">
        <v>33</v>
      </c>
      <c r="B42" s="33" t="s">
        <v>35</v>
      </c>
      <c r="C42" s="34">
        <v>2</v>
      </c>
      <c r="D42" s="53">
        <v>287</v>
      </c>
      <c r="E42" s="54">
        <f t="shared" si="0"/>
        <v>28700</v>
      </c>
      <c r="F42" s="55"/>
      <c r="G42" s="55"/>
      <c r="H42" s="56">
        <f t="shared" si="1"/>
        <v>33574.185807569309</v>
      </c>
      <c r="I42" s="56">
        <f t="shared" si="2"/>
        <v>6379.0953034381673</v>
      </c>
      <c r="J42" s="56">
        <f t="shared" si="9"/>
        <v>39953.281111007476</v>
      </c>
      <c r="K42" s="56">
        <f t="shared" si="3"/>
        <v>16787.092903784654</v>
      </c>
      <c r="L42" s="56">
        <f t="shared" si="4"/>
        <v>3189.5476517190837</v>
      </c>
      <c r="M42" s="56">
        <f t="shared" si="10"/>
        <v>19976.640555503738</v>
      </c>
      <c r="N42" s="56">
        <f t="shared" si="6"/>
        <v>16787.092903784654</v>
      </c>
      <c r="O42" s="56">
        <f t="shared" si="7"/>
        <v>3189.5476517190837</v>
      </c>
      <c r="P42" s="57">
        <f t="shared" si="11"/>
        <v>19976.640555503738</v>
      </c>
    </row>
    <row r="43" spans="1:16" ht="15.6" thickBot="1" x14ac:dyDescent="0.4">
      <c r="A43" s="58">
        <v>34</v>
      </c>
      <c r="B43" s="59" t="s">
        <v>36</v>
      </c>
      <c r="C43" s="60">
        <v>10</v>
      </c>
      <c r="D43" s="61">
        <v>211.68</v>
      </c>
      <c r="E43" s="62">
        <f t="shared" si="0"/>
        <v>21168</v>
      </c>
      <c r="F43" s="63"/>
      <c r="G43" s="63"/>
      <c r="H43" s="64">
        <f t="shared" si="1"/>
        <v>24763.009239534047</v>
      </c>
      <c r="I43" s="64">
        <f t="shared" si="2"/>
        <v>4704.9717555114694</v>
      </c>
      <c r="J43" s="64">
        <f t="shared" si="9"/>
        <v>29467.980995045516</v>
      </c>
      <c r="K43" s="64">
        <f t="shared" si="3"/>
        <v>12381.504619767024</v>
      </c>
      <c r="L43" s="64">
        <f t="shared" si="4"/>
        <v>2352.4858777557347</v>
      </c>
      <c r="M43" s="64">
        <f t="shared" si="10"/>
        <v>14733.990497522758</v>
      </c>
      <c r="N43" s="64">
        <f t="shared" si="6"/>
        <v>12381.504619767024</v>
      </c>
      <c r="O43" s="64">
        <f t="shared" si="7"/>
        <v>2352.4858777557347</v>
      </c>
      <c r="P43" s="65">
        <f t="shared" si="11"/>
        <v>14733.990497522758</v>
      </c>
    </row>
    <row r="44" spans="1:16" ht="15" x14ac:dyDescent="0.35">
      <c r="A44" s="44">
        <v>35</v>
      </c>
      <c r="B44" s="45" t="s">
        <v>37</v>
      </c>
      <c r="C44" s="46">
        <v>2</v>
      </c>
      <c r="D44" s="47">
        <v>64.62</v>
      </c>
      <c r="E44" s="48">
        <f t="shared" si="0"/>
        <v>6462</v>
      </c>
      <c r="F44" s="49">
        <v>2026</v>
      </c>
      <c r="G44" s="49">
        <v>1000000</v>
      </c>
      <c r="H44" s="50">
        <f t="shared" si="1"/>
        <v>30233.909964146005</v>
      </c>
      <c r="I44" s="50">
        <f t="shared" si="2"/>
        <v>5744.442893187741</v>
      </c>
      <c r="J44" s="50">
        <f t="shared" si="9"/>
        <v>35978.352857333746</v>
      </c>
      <c r="K44" s="50">
        <f t="shared" si="3"/>
        <v>15116.954982073003</v>
      </c>
      <c r="L44" s="50">
        <f t="shared" si="4"/>
        <v>2872.2214465938705</v>
      </c>
      <c r="M44" s="50">
        <f>E44*1000000/359216</f>
        <v>17989.176428666873</v>
      </c>
      <c r="N44" s="50">
        <f t="shared" si="6"/>
        <v>15116.954982073003</v>
      </c>
      <c r="O44" s="50">
        <f t="shared" si="7"/>
        <v>2872.2214465938705</v>
      </c>
      <c r="P44" s="51">
        <f>E44*1000000/359216</f>
        <v>17989.176428666873</v>
      </c>
    </row>
    <row r="45" spans="1:16" ht="15" x14ac:dyDescent="0.35">
      <c r="A45" s="52">
        <v>36</v>
      </c>
      <c r="B45" s="33" t="s">
        <v>38</v>
      </c>
      <c r="C45" s="34">
        <v>1</v>
      </c>
      <c r="D45" s="53">
        <v>47.53</v>
      </c>
      <c r="E45" s="54">
        <f t="shared" si="0"/>
        <v>4753</v>
      </c>
      <c r="F45" s="55"/>
      <c r="G45" s="55"/>
      <c r="H45" s="56">
        <f t="shared" si="1"/>
        <v>22237.971844566073</v>
      </c>
      <c r="I45" s="56">
        <f t="shared" si="2"/>
        <v>4225.2146504675547</v>
      </c>
      <c r="J45" s="56">
        <f t="shared" si="9"/>
        <v>26463.186495033628</v>
      </c>
      <c r="K45" s="56">
        <f t="shared" si="3"/>
        <v>11118.985922283036</v>
      </c>
      <c r="L45" s="56">
        <f t="shared" si="4"/>
        <v>2112.6073252337774</v>
      </c>
      <c r="M45" s="56">
        <f t="shared" ref="M45:M62" si="12">E45*1000000/359216</f>
        <v>13231.593247516814</v>
      </c>
      <c r="N45" s="56">
        <f t="shared" si="6"/>
        <v>11118.985922283036</v>
      </c>
      <c r="O45" s="56">
        <f t="shared" si="7"/>
        <v>2112.6073252337774</v>
      </c>
      <c r="P45" s="57">
        <f t="shared" ref="P45:P62" si="13">E45*1000000/359216</f>
        <v>13231.593247516814</v>
      </c>
    </row>
    <row r="46" spans="1:16" ht="15" x14ac:dyDescent="0.35">
      <c r="A46" s="52">
        <v>37</v>
      </c>
      <c r="B46" s="33" t="s">
        <v>39</v>
      </c>
      <c r="C46" s="34">
        <v>1</v>
      </c>
      <c r="D46" s="53">
        <v>78.52</v>
      </c>
      <c r="E46" s="54">
        <f t="shared" si="0"/>
        <v>7852</v>
      </c>
      <c r="F46" s="55"/>
      <c r="G46" s="55"/>
      <c r="H46" s="56">
        <f t="shared" si="1"/>
        <v>36737.33535104835</v>
      </c>
      <c r="I46" s="56">
        <f t="shared" si="2"/>
        <v>6980.0937166991862</v>
      </c>
      <c r="J46" s="56">
        <f t="shared" si="9"/>
        <v>43717.429067747536</v>
      </c>
      <c r="K46" s="56">
        <f t="shared" si="3"/>
        <v>18368.667675524175</v>
      </c>
      <c r="L46" s="56">
        <f t="shared" si="4"/>
        <v>3490.0468583495931</v>
      </c>
      <c r="M46" s="56">
        <f t="shared" si="12"/>
        <v>21858.714533873768</v>
      </c>
      <c r="N46" s="56">
        <f t="shared" si="6"/>
        <v>18368.667675524175</v>
      </c>
      <c r="O46" s="56">
        <f t="shared" si="7"/>
        <v>3490.0468583495931</v>
      </c>
      <c r="P46" s="57">
        <f t="shared" si="13"/>
        <v>21858.714533873768</v>
      </c>
    </row>
    <row r="47" spans="1:16" ht="15" x14ac:dyDescent="0.35">
      <c r="A47" s="52">
        <v>38</v>
      </c>
      <c r="B47" s="33" t="s">
        <v>40</v>
      </c>
      <c r="C47" s="34">
        <v>3</v>
      </c>
      <c r="D47" s="53">
        <v>72</v>
      </c>
      <c r="E47" s="54">
        <f t="shared" si="0"/>
        <v>7200</v>
      </c>
      <c r="F47" s="55"/>
      <c r="G47" s="55"/>
      <c r="H47" s="56">
        <f t="shared" si="1"/>
        <v>33686.807759494157</v>
      </c>
      <c r="I47" s="56">
        <f t="shared" si="2"/>
        <v>6400.4934743038903</v>
      </c>
      <c r="J47" s="56">
        <f t="shared" si="9"/>
        <v>40087.301233798047</v>
      </c>
      <c r="K47" s="56">
        <f t="shared" si="3"/>
        <v>16843.403879747078</v>
      </c>
      <c r="L47" s="56">
        <f t="shared" si="4"/>
        <v>3200.2467371519451</v>
      </c>
      <c r="M47" s="56">
        <f t="shared" si="12"/>
        <v>20043.650616899024</v>
      </c>
      <c r="N47" s="56">
        <f t="shared" si="6"/>
        <v>16843.403879747078</v>
      </c>
      <c r="O47" s="56">
        <f t="shared" si="7"/>
        <v>3200.2467371519451</v>
      </c>
      <c r="P47" s="57">
        <f t="shared" si="13"/>
        <v>20043.650616899024</v>
      </c>
    </row>
    <row r="48" spans="1:16" ht="15" x14ac:dyDescent="0.35">
      <c r="A48" s="52">
        <v>39</v>
      </c>
      <c r="B48" s="33" t="s">
        <v>41</v>
      </c>
      <c r="C48" s="34">
        <v>1</v>
      </c>
      <c r="D48" s="53">
        <v>72.61</v>
      </c>
      <c r="E48" s="54">
        <f t="shared" si="0"/>
        <v>7261</v>
      </c>
      <c r="F48" s="55"/>
      <c r="G48" s="55"/>
      <c r="H48" s="56">
        <f t="shared" si="1"/>
        <v>33972.20988078988</v>
      </c>
      <c r="I48" s="56">
        <f t="shared" si="2"/>
        <v>6454.7198773500713</v>
      </c>
      <c r="J48" s="56">
        <f t="shared" si="9"/>
        <v>40426.929758139951</v>
      </c>
      <c r="K48" s="56">
        <f t="shared" si="3"/>
        <v>16986.10494039494</v>
      </c>
      <c r="L48" s="56">
        <f t="shared" si="4"/>
        <v>3227.3599386750357</v>
      </c>
      <c r="M48" s="56">
        <f t="shared" si="12"/>
        <v>20213.464879069976</v>
      </c>
      <c r="N48" s="56">
        <f t="shared" si="6"/>
        <v>16986.10494039494</v>
      </c>
      <c r="O48" s="56">
        <f t="shared" si="7"/>
        <v>3227.3599386750357</v>
      </c>
      <c r="P48" s="57">
        <f t="shared" si="13"/>
        <v>20213.464879069976</v>
      </c>
    </row>
    <row r="49" spans="1:16" ht="15" x14ac:dyDescent="0.35">
      <c r="A49" s="52">
        <v>40</v>
      </c>
      <c r="B49" s="33" t="s">
        <v>42</v>
      </c>
      <c r="C49" s="34">
        <v>3</v>
      </c>
      <c r="D49" s="53">
        <v>41.66</v>
      </c>
      <c r="E49" s="54">
        <f t="shared" si="0"/>
        <v>4166</v>
      </c>
      <c r="F49" s="55"/>
      <c r="G49" s="55"/>
      <c r="H49" s="56">
        <f t="shared" si="1"/>
        <v>19491.561267507317</v>
      </c>
      <c r="I49" s="56">
        <f t="shared" si="2"/>
        <v>3703.3966408263877</v>
      </c>
      <c r="J49" s="56">
        <f t="shared" si="9"/>
        <v>23194.957908333705</v>
      </c>
      <c r="K49" s="56">
        <f t="shared" si="3"/>
        <v>9745.7806337536585</v>
      </c>
      <c r="L49" s="56">
        <f t="shared" si="4"/>
        <v>1851.6983204131939</v>
      </c>
      <c r="M49" s="56">
        <f t="shared" si="12"/>
        <v>11597.478954166852</v>
      </c>
      <c r="N49" s="56">
        <f t="shared" si="6"/>
        <v>9745.7806337536585</v>
      </c>
      <c r="O49" s="56">
        <f t="shared" si="7"/>
        <v>1851.6983204131939</v>
      </c>
      <c r="P49" s="57">
        <f t="shared" si="13"/>
        <v>11597.478954166852</v>
      </c>
    </row>
    <row r="50" spans="1:16" ht="15" x14ac:dyDescent="0.35">
      <c r="A50" s="52">
        <v>41</v>
      </c>
      <c r="B50" s="33" t="s">
        <v>43</v>
      </c>
      <c r="C50" s="34">
        <v>1</v>
      </c>
      <c r="D50" s="53">
        <v>189</v>
      </c>
      <c r="E50" s="54">
        <f t="shared" si="0"/>
        <v>18900</v>
      </c>
      <c r="F50" s="55"/>
      <c r="G50" s="55"/>
      <c r="H50" s="56">
        <f t="shared" si="1"/>
        <v>88427.870368672171</v>
      </c>
      <c r="I50" s="56">
        <f t="shared" si="2"/>
        <v>16801.295370047708</v>
      </c>
      <c r="J50" s="56">
        <f t="shared" si="9"/>
        <v>105229.16573871988</v>
      </c>
      <c r="K50" s="56">
        <f t="shared" si="3"/>
        <v>44213.935184336086</v>
      </c>
      <c r="L50" s="56">
        <f t="shared" si="4"/>
        <v>8400.6476850238541</v>
      </c>
      <c r="M50" s="56">
        <f t="shared" si="12"/>
        <v>52614.58286935994</v>
      </c>
      <c r="N50" s="56">
        <f t="shared" si="6"/>
        <v>44213.935184336086</v>
      </c>
      <c r="O50" s="56">
        <f t="shared" si="7"/>
        <v>8400.6476850238541</v>
      </c>
      <c r="P50" s="57">
        <f t="shared" si="13"/>
        <v>52614.58286935994</v>
      </c>
    </row>
    <row r="51" spans="1:16" ht="15" x14ac:dyDescent="0.35">
      <c r="A51" s="52">
        <v>42</v>
      </c>
      <c r="B51" s="33" t="s">
        <v>44</v>
      </c>
      <c r="C51" s="34">
        <v>3</v>
      </c>
      <c r="D51" s="53">
        <v>76.19</v>
      </c>
      <c r="E51" s="54">
        <f t="shared" si="0"/>
        <v>7619</v>
      </c>
      <c r="F51" s="55"/>
      <c r="G51" s="55"/>
      <c r="H51" s="56">
        <f t="shared" si="1"/>
        <v>35647.192822164718</v>
      </c>
      <c r="I51" s="56">
        <f t="shared" si="2"/>
        <v>6772.9666362112985</v>
      </c>
      <c r="J51" s="56">
        <f t="shared" si="9"/>
        <v>42420.159458376016</v>
      </c>
      <c r="K51" s="56">
        <f t="shared" si="3"/>
        <v>17823.596411082359</v>
      </c>
      <c r="L51" s="56">
        <f t="shared" si="4"/>
        <v>3386.4833181056492</v>
      </c>
      <c r="M51" s="56">
        <f t="shared" si="12"/>
        <v>21210.079729188008</v>
      </c>
      <c r="N51" s="56">
        <f t="shared" si="6"/>
        <v>17823.596411082359</v>
      </c>
      <c r="O51" s="56">
        <f t="shared" si="7"/>
        <v>3386.4833181056492</v>
      </c>
      <c r="P51" s="57">
        <f t="shared" si="13"/>
        <v>21210.079729188008</v>
      </c>
    </row>
    <row r="52" spans="1:16" ht="15" x14ac:dyDescent="0.35">
      <c r="A52" s="52">
        <v>43</v>
      </c>
      <c r="B52" s="33" t="s">
        <v>45</v>
      </c>
      <c r="C52" s="34">
        <v>2</v>
      </c>
      <c r="D52" s="53">
        <v>56.83</v>
      </c>
      <c r="E52" s="54">
        <f t="shared" si="0"/>
        <v>5683</v>
      </c>
      <c r="F52" s="55"/>
      <c r="G52" s="55"/>
      <c r="H52" s="56">
        <f t="shared" si="1"/>
        <v>26589.184513500739</v>
      </c>
      <c r="I52" s="56">
        <f t="shared" si="2"/>
        <v>5051.945057565139</v>
      </c>
      <c r="J52" s="56">
        <f t="shared" si="9"/>
        <v>31641.129571065878</v>
      </c>
      <c r="K52" s="56">
        <f t="shared" si="3"/>
        <v>13294.592256750369</v>
      </c>
      <c r="L52" s="56">
        <f t="shared" si="4"/>
        <v>2525.9725287825695</v>
      </c>
      <c r="M52" s="56">
        <f t="shared" si="12"/>
        <v>15820.564785532939</v>
      </c>
      <c r="N52" s="56">
        <f t="shared" si="6"/>
        <v>13294.592256750369</v>
      </c>
      <c r="O52" s="56">
        <f t="shared" si="7"/>
        <v>2525.9725287825695</v>
      </c>
      <c r="P52" s="57">
        <f t="shared" si="13"/>
        <v>15820.564785532939</v>
      </c>
    </row>
    <row r="53" spans="1:16" ht="15" x14ac:dyDescent="0.35">
      <c r="A53" s="52">
        <v>44</v>
      </c>
      <c r="B53" s="33" t="s">
        <v>46</v>
      </c>
      <c r="C53" s="34">
        <v>26</v>
      </c>
      <c r="D53" s="53">
        <v>61.75</v>
      </c>
      <c r="E53" s="54">
        <f t="shared" si="0"/>
        <v>6175</v>
      </c>
      <c r="F53" s="55"/>
      <c r="G53" s="55"/>
      <c r="H53" s="56">
        <f t="shared" si="1"/>
        <v>28891.11637706617</v>
      </c>
      <c r="I53" s="56">
        <f t="shared" si="2"/>
        <v>5489.3121116425718</v>
      </c>
      <c r="J53" s="56">
        <f t="shared" si="9"/>
        <v>34380.428488708741</v>
      </c>
      <c r="K53" s="56">
        <f t="shared" si="3"/>
        <v>14445.558188533085</v>
      </c>
      <c r="L53" s="56">
        <f t="shared" si="4"/>
        <v>2744.6560558212859</v>
      </c>
      <c r="M53" s="56">
        <f t="shared" si="12"/>
        <v>17190.214244354371</v>
      </c>
      <c r="N53" s="56">
        <f t="shared" si="6"/>
        <v>14445.558188533085</v>
      </c>
      <c r="O53" s="56">
        <f t="shared" si="7"/>
        <v>2744.6560558212859</v>
      </c>
      <c r="P53" s="57">
        <f t="shared" si="13"/>
        <v>17190.214244354371</v>
      </c>
    </row>
    <row r="54" spans="1:16" ht="15" x14ac:dyDescent="0.35">
      <c r="A54" s="52">
        <v>45</v>
      </c>
      <c r="B54" s="33" t="s">
        <v>47</v>
      </c>
      <c r="C54" s="34">
        <v>8</v>
      </c>
      <c r="D54" s="53">
        <v>93.22</v>
      </c>
      <c r="E54" s="54">
        <f t="shared" si="0"/>
        <v>9322</v>
      </c>
      <c r="F54" s="55"/>
      <c r="G54" s="55"/>
      <c r="H54" s="56">
        <f t="shared" si="1"/>
        <v>43615.058601945078</v>
      </c>
      <c r="I54" s="56">
        <f t="shared" si="2"/>
        <v>8286.8611343695593</v>
      </c>
      <c r="J54" s="56">
        <f t="shared" si="9"/>
        <v>51901.919736314638</v>
      </c>
      <c r="K54" s="56">
        <f t="shared" si="3"/>
        <v>21807.529300972539</v>
      </c>
      <c r="L54" s="56">
        <f t="shared" si="4"/>
        <v>4143.4305671847796</v>
      </c>
      <c r="M54" s="56">
        <f t="shared" si="12"/>
        <v>25950.959868157319</v>
      </c>
      <c r="N54" s="56">
        <f t="shared" si="6"/>
        <v>21807.529300972539</v>
      </c>
      <c r="O54" s="56">
        <f t="shared" si="7"/>
        <v>4143.4305671847796</v>
      </c>
      <c r="P54" s="57">
        <f t="shared" si="13"/>
        <v>25950.959868157319</v>
      </c>
    </row>
    <row r="55" spans="1:16" ht="15" x14ac:dyDescent="0.35">
      <c r="A55" s="52">
        <v>46</v>
      </c>
      <c r="B55" s="33" t="s">
        <v>48</v>
      </c>
      <c r="C55" s="34">
        <v>2</v>
      </c>
      <c r="D55" s="53">
        <v>2248.21</v>
      </c>
      <c r="E55" s="54">
        <f t="shared" si="0"/>
        <v>224821</v>
      </c>
      <c r="F55" s="55"/>
      <c r="G55" s="55"/>
      <c r="H55" s="56">
        <f t="shared" si="1"/>
        <v>1051875.251013505</v>
      </c>
      <c r="I55" s="56">
        <f t="shared" si="2"/>
        <v>199856.29769256595</v>
      </c>
      <c r="J55" s="56">
        <f t="shared" si="9"/>
        <v>1251731.548706071</v>
      </c>
      <c r="K55" s="56">
        <f t="shared" si="3"/>
        <v>525937.62550675252</v>
      </c>
      <c r="L55" s="56">
        <f t="shared" si="4"/>
        <v>99928.148846282973</v>
      </c>
      <c r="M55" s="56">
        <f t="shared" si="12"/>
        <v>625865.77435303549</v>
      </c>
      <c r="N55" s="56">
        <f t="shared" si="6"/>
        <v>525937.62550675252</v>
      </c>
      <c r="O55" s="56">
        <f t="shared" si="7"/>
        <v>99928.148846282973</v>
      </c>
      <c r="P55" s="57">
        <f t="shared" si="13"/>
        <v>625865.77435303549</v>
      </c>
    </row>
    <row r="56" spans="1:16" ht="15" x14ac:dyDescent="0.35">
      <c r="A56" s="52">
        <v>47</v>
      </c>
      <c r="B56" s="33" t="s">
        <v>49</v>
      </c>
      <c r="C56" s="34">
        <v>4</v>
      </c>
      <c r="D56" s="53">
        <v>56.37</v>
      </c>
      <c r="E56" s="54">
        <f t="shared" si="0"/>
        <v>5637</v>
      </c>
      <c r="F56" s="55"/>
      <c r="G56" s="55"/>
      <c r="H56" s="56">
        <f t="shared" si="1"/>
        <v>26373.963241703968</v>
      </c>
      <c r="I56" s="56">
        <f t="shared" si="2"/>
        <v>5011.0530159237533</v>
      </c>
      <c r="J56" s="56">
        <f t="shared" si="9"/>
        <v>31385.016257627722</v>
      </c>
      <c r="K56" s="56">
        <f t="shared" si="3"/>
        <v>13186.981620851984</v>
      </c>
      <c r="L56" s="56">
        <f t="shared" si="4"/>
        <v>2505.5265079618766</v>
      </c>
      <c r="M56" s="56">
        <f t="shared" si="12"/>
        <v>15692.508128813861</v>
      </c>
      <c r="N56" s="56">
        <f t="shared" si="6"/>
        <v>13186.981620851984</v>
      </c>
      <c r="O56" s="56">
        <f t="shared" si="7"/>
        <v>2505.5265079618766</v>
      </c>
      <c r="P56" s="57">
        <f t="shared" si="13"/>
        <v>15692.508128813861</v>
      </c>
    </row>
    <row r="57" spans="1:16" ht="15" x14ac:dyDescent="0.35">
      <c r="A57" s="52">
        <v>48</v>
      </c>
      <c r="B57" s="33" t="s">
        <v>50</v>
      </c>
      <c r="C57" s="34">
        <v>1</v>
      </c>
      <c r="D57" s="53">
        <v>52.84</v>
      </c>
      <c r="E57" s="54">
        <f t="shared" si="0"/>
        <v>5284</v>
      </c>
      <c r="F57" s="55"/>
      <c r="G57" s="55"/>
      <c r="H57" s="56">
        <f t="shared" si="1"/>
        <v>24722.373916828768</v>
      </c>
      <c r="I57" s="56">
        <f t="shared" si="2"/>
        <v>4697.2510441974664</v>
      </c>
      <c r="J57" s="56">
        <f t="shared" si="9"/>
        <v>29419.624961026235</v>
      </c>
      <c r="K57" s="56">
        <f t="shared" si="3"/>
        <v>12361.186958414384</v>
      </c>
      <c r="L57" s="56">
        <f t="shared" si="4"/>
        <v>2348.6255220987332</v>
      </c>
      <c r="M57" s="56">
        <f t="shared" si="12"/>
        <v>14709.812480513117</v>
      </c>
      <c r="N57" s="56">
        <f t="shared" si="6"/>
        <v>12361.186958414384</v>
      </c>
      <c r="O57" s="56">
        <f t="shared" si="7"/>
        <v>2348.6255220987332</v>
      </c>
      <c r="P57" s="57">
        <f t="shared" si="13"/>
        <v>14709.812480513117</v>
      </c>
    </row>
    <row r="58" spans="1:16" ht="15" x14ac:dyDescent="0.35">
      <c r="A58" s="52">
        <v>49</v>
      </c>
      <c r="B58" s="33" t="s">
        <v>51</v>
      </c>
      <c r="C58" s="34">
        <v>1</v>
      </c>
      <c r="D58" s="53">
        <v>73</v>
      </c>
      <c r="E58" s="54">
        <f t="shared" si="0"/>
        <v>7300</v>
      </c>
      <c r="F58" s="55"/>
      <c r="G58" s="55"/>
      <c r="H58" s="56">
        <f t="shared" si="1"/>
        <v>34154.680089487134</v>
      </c>
      <c r="I58" s="56">
        <f t="shared" si="2"/>
        <v>6489.3892170025574</v>
      </c>
      <c r="J58" s="56">
        <f t="shared" si="9"/>
        <v>40644.069306489691</v>
      </c>
      <c r="K58" s="56">
        <f t="shared" si="3"/>
        <v>17077.340044743567</v>
      </c>
      <c r="L58" s="56">
        <f t="shared" si="4"/>
        <v>3244.6946085012787</v>
      </c>
      <c r="M58" s="56">
        <f t="shared" si="12"/>
        <v>20322.034653244846</v>
      </c>
      <c r="N58" s="56">
        <f t="shared" si="6"/>
        <v>17077.340044743567</v>
      </c>
      <c r="O58" s="56">
        <f t="shared" si="7"/>
        <v>3244.6946085012787</v>
      </c>
      <c r="P58" s="57">
        <f t="shared" si="13"/>
        <v>20322.034653244846</v>
      </c>
    </row>
    <row r="59" spans="1:16" ht="15" x14ac:dyDescent="0.35">
      <c r="A59" s="52">
        <v>50</v>
      </c>
      <c r="B59" s="33" t="s">
        <v>52</v>
      </c>
      <c r="C59" s="34">
        <v>5</v>
      </c>
      <c r="D59" s="53">
        <v>100.01</v>
      </c>
      <c r="E59" s="54">
        <f t="shared" si="0"/>
        <v>10001</v>
      </c>
      <c r="F59" s="55"/>
      <c r="G59" s="55"/>
      <c r="H59" s="56">
        <f t="shared" si="1"/>
        <v>46791.911722597375</v>
      </c>
      <c r="I59" s="56">
        <f t="shared" si="2"/>
        <v>8890.4632272934978</v>
      </c>
      <c r="J59" s="56">
        <f t="shared" si="9"/>
        <v>55682.374949890873</v>
      </c>
      <c r="K59" s="56">
        <f t="shared" si="3"/>
        <v>23395.955861298688</v>
      </c>
      <c r="L59" s="56">
        <f t="shared" si="4"/>
        <v>4445.2316136467489</v>
      </c>
      <c r="M59" s="56">
        <f t="shared" si="12"/>
        <v>27841.187474945436</v>
      </c>
      <c r="N59" s="56">
        <f t="shared" si="6"/>
        <v>23395.955861298688</v>
      </c>
      <c r="O59" s="56">
        <f t="shared" si="7"/>
        <v>4445.2316136467489</v>
      </c>
      <c r="P59" s="57">
        <f t="shared" si="13"/>
        <v>27841.187474945436</v>
      </c>
    </row>
    <row r="60" spans="1:16" ht="15" x14ac:dyDescent="0.35">
      <c r="A60" s="52">
        <v>51</v>
      </c>
      <c r="B60" s="33" t="s">
        <v>53</v>
      </c>
      <c r="C60" s="34">
        <v>1</v>
      </c>
      <c r="D60" s="53">
        <v>59.46</v>
      </c>
      <c r="E60" s="54">
        <f t="shared" si="0"/>
        <v>5946</v>
      </c>
      <c r="F60" s="55"/>
      <c r="G60" s="55"/>
      <c r="H60" s="56">
        <f t="shared" si="1"/>
        <v>27819.688741382262</v>
      </c>
      <c r="I60" s="56">
        <f t="shared" si="2"/>
        <v>5285.7408608626283</v>
      </c>
      <c r="J60" s="56">
        <f t="shared" si="9"/>
        <v>33105.429602244891</v>
      </c>
      <c r="K60" s="56">
        <f t="shared" si="3"/>
        <v>13909.844370691131</v>
      </c>
      <c r="L60" s="56">
        <f t="shared" si="4"/>
        <v>2642.8704304313142</v>
      </c>
      <c r="M60" s="56">
        <f t="shared" si="12"/>
        <v>16552.714801122445</v>
      </c>
      <c r="N60" s="56">
        <f t="shared" si="6"/>
        <v>13909.844370691131</v>
      </c>
      <c r="O60" s="56">
        <f t="shared" si="7"/>
        <v>2642.8704304313142</v>
      </c>
      <c r="P60" s="57">
        <f t="shared" si="13"/>
        <v>16552.714801122445</v>
      </c>
    </row>
    <row r="61" spans="1:16" ht="15" x14ac:dyDescent="0.35">
      <c r="A61" s="52">
        <v>52</v>
      </c>
      <c r="B61" s="33" t="s">
        <v>54</v>
      </c>
      <c r="C61" s="34">
        <v>1</v>
      </c>
      <c r="D61" s="53">
        <v>77.22</v>
      </c>
      <c r="E61" s="54">
        <f t="shared" si="0"/>
        <v>7722</v>
      </c>
      <c r="F61" s="55"/>
      <c r="G61" s="55"/>
      <c r="H61" s="56">
        <f t="shared" si="1"/>
        <v>36129.10132205749</v>
      </c>
      <c r="I61" s="56">
        <f t="shared" si="2"/>
        <v>6864.5292511909211</v>
      </c>
      <c r="J61" s="56">
        <f t="shared" si="9"/>
        <v>42993.630573248411</v>
      </c>
      <c r="K61" s="56">
        <f t="shared" si="3"/>
        <v>18064.550661028745</v>
      </c>
      <c r="L61" s="56">
        <f t="shared" si="4"/>
        <v>3432.2646255954605</v>
      </c>
      <c r="M61" s="56">
        <f t="shared" si="12"/>
        <v>21496.815286624205</v>
      </c>
      <c r="N61" s="56">
        <f t="shared" si="6"/>
        <v>18064.550661028745</v>
      </c>
      <c r="O61" s="56">
        <f t="shared" si="7"/>
        <v>3432.2646255954605</v>
      </c>
      <c r="P61" s="57">
        <f t="shared" si="13"/>
        <v>21496.815286624205</v>
      </c>
    </row>
    <row r="62" spans="1:16" ht="15.6" thickBot="1" x14ac:dyDescent="0.4">
      <c r="A62" s="58">
        <v>53</v>
      </c>
      <c r="B62" s="59" t="s">
        <v>55</v>
      </c>
      <c r="C62" s="60">
        <v>3</v>
      </c>
      <c r="D62" s="61">
        <v>71.12</v>
      </c>
      <c r="E62" s="62">
        <f t="shared" si="0"/>
        <v>7112</v>
      </c>
      <c r="F62" s="63"/>
      <c r="G62" s="63"/>
      <c r="H62" s="64">
        <f t="shared" si="1"/>
        <v>33275.080109100338</v>
      </c>
      <c r="I62" s="64">
        <f t="shared" si="2"/>
        <v>6322.2652207290666</v>
      </c>
      <c r="J62" s="64">
        <f>SUM(M62,P62)</f>
        <v>39597.345329829404</v>
      </c>
      <c r="K62" s="64">
        <f t="shared" si="3"/>
        <v>16637.540054550169</v>
      </c>
      <c r="L62" s="64">
        <f t="shared" si="4"/>
        <v>3161.1326103645333</v>
      </c>
      <c r="M62" s="64">
        <f t="shared" si="12"/>
        <v>19798.672664914702</v>
      </c>
      <c r="N62" s="64">
        <f t="shared" si="6"/>
        <v>16637.540054550169</v>
      </c>
      <c r="O62" s="64">
        <f t="shared" si="7"/>
        <v>3161.1326103645333</v>
      </c>
      <c r="P62" s="65">
        <f t="shared" si="13"/>
        <v>19798.672664914702</v>
      </c>
    </row>
    <row r="64" spans="1:16" ht="16.8" x14ac:dyDescent="0.4">
      <c r="D64" s="10"/>
      <c r="E64" s="10"/>
      <c r="F64" s="11"/>
      <c r="G64" s="11"/>
      <c r="H64" s="12"/>
      <c r="I64" s="18" t="s">
        <v>72</v>
      </c>
      <c r="J64" s="18"/>
      <c r="K64" s="18"/>
      <c r="L64" s="18"/>
      <c r="M64" s="12"/>
    </row>
    <row r="65" spans="3:13" ht="16.8" x14ac:dyDescent="0.4">
      <c r="C65" s="19" t="s">
        <v>70</v>
      </c>
      <c r="D65" s="19"/>
      <c r="E65" s="19"/>
      <c r="F65" s="15"/>
      <c r="G65" s="15"/>
      <c r="H65" s="16"/>
      <c r="I65" s="17" t="s">
        <v>65</v>
      </c>
      <c r="J65" s="17"/>
      <c r="K65" s="17"/>
      <c r="L65" s="17"/>
      <c r="M65" s="12"/>
    </row>
    <row r="66" spans="3:13" ht="16.8" x14ac:dyDescent="0.4">
      <c r="C66" s="19" t="s">
        <v>71</v>
      </c>
      <c r="D66" s="19"/>
      <c r="E66" s="19"/>
      <c r="F66" s="15"/>
      <c r="G66" s="15"/>
      <c r="H66" s="16"/>
      <c r="I66" s="17" t="s">
        <v>66</v>
      </c>
      <c r="J66" s="17"/>
      <c r="K66" s="17"/>
      <c r="L66" s="17"/>
      <c r="M66" s="12"/>
    </row>
    <row r="70" spans="3:13" ht="41.4" customHeight="1" x14ac:dyDescent="0.3">
      <c r="G70" s="7"/>
      <c r="H70" s="7"/>
    </row>
  </sheetData>
  <mergeCells count="17">
    <mergeCell ref="A1:P1"/>
    <mergeCell ref="A5:P5"/>
    <mergeCell ref="I65:L65"/>
    <mergeCell ref="I66:L66"/>
    <mergeCell ref="I64:L64"/>
    <mergeCell ref="C65:E65"/>
    <mergeCell ref="C66:E66"/>
    <mergeCell ref="G70:H70"/>
    <mergeCell ref="H7:J7"/>
    <mergeCell ref="K7:M7"/>
    <mergeCell ref="N7:P7"/>
    <mergeCell ref="F10:F24"/>
    <mergeCell ref="F25:F43"/>
    <mergeCell ref="F44:F62"/>
    <mergeCell ref="G10:G24"/>
    <mergeCell ref="G25:G43"/>
    <mergeCell ref="G44:G62"/>
  </mergeCells>
  <phoneticPr fontId="1" type="noConversion"/>
  <pageMargins left="7.0000000000000007E-2" right="7.0000000000000007E-2" top="0.75" bottom="0.35" header="0" footer="0"/>
  <pageSetup paperSize="9" scale="71" fitToHeight="0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4F41-98D8-4ED0-8B8B-B84FF887D3D6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Foaie2</vt:lpstr>
      <vt:lpstr>Foaie2!Print_Titles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Pintea</dc:creator>
  <cp:lastModifiedBy>Ioan Iusan</cp:lastModifiedBy>
  <cp:lastPrinted>2024-03-27T07:31:02Z</cp:lastPrinted>
  <dcterms:created xsi:type="dcterms:W3CDTF">2024-03-25T13:30:23Z</dcterms:created>
  <dcterms:modified xsi:type="dcterms:W3CDTF">2024-03-27T07:31:04Z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3b6b59f9d0ac46c99c9aa4f7e6a8e0e3</vt:lpwstr>
  </property>
</Properties>
</file>