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2\6_sedinta_ordinara_27_aprilie_2022\hotarari_alb_negru\"/>
    </mc:Choice>
  </mc:AlternateContent>
  <xr:revisionPtr revIDLastSave="0" documentId="13_ncr:1_{47A3E7EF-7122-4A51-BF67-0093358FEEF8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 4" sheetId="9" r:id="rId1"/>
  </sheets>
  <definedNames>
    <definedName name="_xlnm.Print_Titles" localSheetId="0">'Sheet 4'!$10:$13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9" l="1"/>
  <c r="F16" i="9"/>
  <c r="D60" i="9"/>
  <c r="D28" i="9"/>
  <c r="D27" i="9"/>
  <c r="E28" i="9"/>
  <c r="E27" i="9"/>
  <c r="E90" i="9"/>
  <c r="D90" i="9"/>
  <c r="F53" i="9"/>
  <c r="D52" i="9"/>
  <c r="F52" i="9" s="1"/>
  <c r="F87" i="9"/>
  <c r="E85" i="9"/>
  <c r="D85" i="9"/>
  <c r="F85" i="9" l="1"/>
  <c r="E26" i="9" l="1"/>
  <c r="F76" i="9"/>
  <c r="E75" i="9"/>
  <c r="D75" i="9"/>
  <c r="E29" i="9"/>
  <c r="F40" i="9"/>
  <c r="E39" i="9"/>
  <c r="E38" i="9" s="1"/>
  <c r="D39" i="9"/>
  <c r="D38" i="9" s="1"/>
  <c r="F37" i="9"/>
  <c r="E36" i="9"/>
  <c r="D36" i="9"/>
  <c r="F75" i="9" l="1"/>
  <c r="F38" i="9"/>
  <c r="F39" i="9"/>
  <c r="F27" i="9"/>
  <c r="F36" i="9"/>
  <c r="E44" i="9"/>
  <c r="F46" i="9"/>
  <c r="D44" i="9"/>
  <c r="D47" i="9"/>
  <c r="F49" i="9"/>
  <c r="F18" i="9"/>
  <c r="F99" i="9"/>
  <c r="F100" i="9"/>
  <c r="F101" i="9"/>
  <c r="F102" i="9"/>
  <c r="F103" i="9"/>
  <c r="F104" i="9"/>
  <c r="F105" i="9"/>
  <c r="F106" i="9"/>
  <c r="F108" i="9"/>
  <c r="F66" i="9"/>
  <c r="F67" i="9"/>
  <c r="F70" i="9"/>
  <c r="F72" i="9"/>
  <c r="F74" i="9"/>
  <c r="F77" i="9"/>
  <c r="F78" i="9"/>
  <c r="F79" i="9"/>
  <c r="F82" i="9"/>
  <c r="F83" i="9"/>
  <c r="F84" i="9"/>
  <c r="F86" i="9"/>
  <c r="F89" i="9"/>
  <c r="F91" i="9"/>
  <c r="F94" i="9"/>
  <c r="F95" i="9"/>
  <c r="F96" i="9"/>
  <c r="F97" i="9"/>
  <c r="F98" i="9"/>
  <c r="F43" i="9"/>
  <c r="F45" i="9"/>
  <c r="F48" i="9"/>
  <c r="F51" i="9"/>
  <c r="F54" i="9"/>
  <c r="F55" i="9"/>
  <c r="F56" i="9"/>
  <c r="F57" i="9"/>
  <c r="F58" i="9"/>
  <c r="F59" i="9"/>
  <c r="F61" i="9"/>
  <c r="F62" i="9"/>
  <c r="F63" i="9"/>
  <c r="F64" i="9"/>
  <c r="F65" i="9"/>
  <c r="F15" i="9"/>
  <c r="F17" i="9"/>
  <c r="F20" i="9"/>
  <c r="F21" i="9"/>
  <c r="F22" i="9"/>
  <c r="F24" i="9"/>
  <c r="F32" i="9"/>
  <c r="F35" i="9"/>
  <c r="F14" i="9"/>
  <c r="E107" i="9"/>
  <c r="E93" i="9"/>
  <c r="E92" i="9" s="1"/>
  <c r="E88" i="9"/>
  <c r="E81" i="9"/>
  <c r="E80" i="9" s="1"/>
  <c r="E73" i="9"/>
  <c r="E71" i="9"/>
  <c r="E69" i="9"/>
  <c r="E60" i="9"/>
  <c r="E50" i="9"/>
  <c r="E47" i="9"/>
  <c r="E42" i="9"/>
  <c r="E34" i="9"/>
  <c r="E33" i="9" s="1"/>
  <c r="E31" i="9"/>
  <c r="E30" i="9" s="1"/>
  <c r="D73" i="9"/>
  <c r="D34" i="9"/>
  <c r="D33" i="9" s="1"/>
  <c r="D19" i="9"/>
  <c r="D23" i="9" s="1"/>
  <c r="F23" i="9" s="1"/>
  <c r="A15" i="9"/>
  <c r="D26" i="9"/>
  <c r="D69" i="9"/>
  <c r="D50" i="9"/>
  <c r="A16" i="9" l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E68" i="9"/>
  <c r="F69" i="9"/>
  <c r="F50" i="9"/>
  <c r="F90" i="9"/>
  <c r="F73" i="9"/>
  <c r="F33" i="9"/>
  <c r="F47" i="9"/>
  <c r="F28" i="9"/>
  <c r="F44" i="9"/>
  <c r="F26" i="9"/>
  <c r="F60" i="9"/>
  <c r="F19" i="9"/>
  <c r="F34" i="9"/>
  <c r="E41" i="9"/>
  <c r="E25" i="9" l="1"/>
  <c r="A44" i="9"/>
  <c r="A45" i="9" s="1"/>
  <c r="A46" i="9" s="1"/>
  <c r="A47" i="9" s="1"/>
  <c r="A48" i="9" s="1"/>
  <c r="A49" i="9" s="1"/>
  <c r="D29" i="9"/>
  <c r="F29" i="9" s="1"/>
  <c r="D81" i="9"/>
  <c r="D80" i="9" l="1"/>
  <c r="F80" i="9" s="1"/>
  <c r="F81" i="9"/>
  <c r="D107" i="9"/>
  <c r="F107" i="9" s="1"/>
  <c r="D93" i="9" l="1"/>
  <c r="D92" i="9" s="1"/>
  <c r="D88" i="9"/>
  <c r="F88" i="9" s="1"/>
  <c r="D71" i="9"/>
  <c r="D68" i="9" s="1"/>
  <c r="D42" i="9"/>
  <c r="D41" i="9" s="1"/>
  <c r="D31" i="9"/>
  <c r="F93" i="9" l="1"/>
  <c r="D30" i="9"/>
  <c r="F31" i="9"/>
  <c r="F41" i="9"/>
  <c r="F42" i="9"/>
  <c r="F71" i="9"/>
  <c r="F68" i="9"/>
  <c r="D25" i="9" l="1"/>
  <c r="F25" i="9" s="1"/>
  <c r="F92" i="9"/>
  <c r="A50" i="9"/>
  <c r="F30" i="9"/>
  <c r="A51" i="9" l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l="1"/>
  <c r="A79" i="9" s="1"/>
  <c r="A80" i="9" s="1"/>
  <c r="A81" i="9" s="1"/>
  <c r="A82" i="9" s="1"/>
  <c r="A83" i="9" s="1"/>
  <c r="A84" i="9" s="1"/>
  <c r="A85" i="9" l="1"/>
  <c r="A86" i="9" s="1"/>
  <c r="A87" i="9" s="1"/>
  <c r="A88" i="9" s="1"/>
  <c r="A89" i="9" s="1"/>
  <c r="A90" i="9" s="1"/>
  <c r="A91" i="9" l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l="1"/>
  <c r="A106" i="9" s="1"/>
  <c r="A107" i="9" s="1"/>
  <c r="A108" i="9" s="1"/>
</calcChain>
</file>

<file path=xl/sharedStrings.xml><?xml version="1.0" encoding="utf-8"?>
<sst xmlns="http://schemas.openxmlformats.org/spreadsheetml/2006/main" count="200" uniqueCount="139">
  <si>
    <t>Nr.
crt.</t>
  </si>
  <si>
    <t>Indicatori/Ordonatori de credite</t>
  </si>
  <si>
    <t>Cod</t>
  </si>
  <si>
    <t>Total venituri</t>
  </si>
  <si>
    <t>Cap 51.02 Autoritati publice</t>
  </si>
  <si>
    <t>51 02</t>
  </si>
  <si>
    <t xml:space="preserve"> Autoritati Executive</t>
  </si>
  <si>
    <t>Cheltuieli de capital</t>
  </si>
  <si>
    <t>51 02 70</t>
  </si>
  <si>
    <t>Cap 54.02 Alte servicii publice generale</t>
  </si>
  <si>
    <t>54 02</t>
  </si>
  <si>
    <t>Cap 65.02 Invatamant</t>
  </si>
  <si>
    <t>65 02</t>
  </si>
  <si>
    <t>66 02</t>
  </si>
  <si>
    <t>67 02</t>
  </si>
  <si>
    <t>68 02</t>
  </si>
  <si>
    <t xml:space="preserve">D.G.A.S.P.C. </t>
  </si>
  <si>
    <t xml:space="preserve">68 02 </t>
  </si>
  <si>
    <t>70 02</t>
  </si>
  <si>
    <t>70.02.70</t>
  </si>
  <si>
    <t>Cap 84 02 Transporturi</t>
  </si>
  <si>
    <t>84 02</t>
  </si>
  <si>
    <t>54 02 70</t>
  </si>
  <si>
    <t>65 02 70</t>
  </si>
  <si>
    <t>67 02 70</t>
  </si>
  <si>
    <t>68 02 70</t>
  </si>
  <si>
    <t>Cap 68 02 - Asigurări şi Asistenţă Socială</t>
  </si>
  <si>
    <t>Cheltuieli de capital-Spitale</t>
  </si>
  <si>
    <t>Cap 66 02 Sănătate</t>
  </si>
  <si>
    <t>99 02</t>
  </si>
  <si>
    <t>Cap 80 02 Acţiuni Generale Economice</t>
  </si>
  <si>
    <t>80 02</t>
  </si>
  <si>
    <t>Cap 74 02 Protecţia Mediului</t>
  </si>
  <si>
    <t>74 02</t>
  </si>
  <si>
    <t>Cap 70 02 Servicii şi Dezvoltare Publică</t>
  </si>
  <si>
    <t>Cap.67 02 Cultură, Recreere, Religie</t>
  </si>
  <si>
    <t>mii lei</t>
  </si>
  <si>
    <t>Muzeul de Artă</t>
  </si>
  <si>
    <t>66 02 51D</t>
  </si>
  <si>
    <t>Total cheltuieli, din care:</t>
  </si>
  <si>
    <t xml:space="preserve">CJC-Cheltuieli de capital </t>
  </si>
  <si>
    <t>80 02 70</t>
  </si>
  <si>
    <t>74 02 58</t>
  </si>
  <si>
    <t>84 02 70</t>
  </si>
  <si>
    <t>C. J.C. D. A. D. P. P.</t>
  </si>
  <si>
    <t>Proiecte FEN 2014-2020</t>
  </si>
  <si>
    <t>67 02 58</t>
  </si>
  <si>
    <t>84 02 58</t>
  </si>
  <si>
    <t>Cap.87.02 Alte actiuni economice</t>
  </si>
  <si>
    <t>87 02</t>
  </si>
  <si>
    <t>87 02 58</t>
  </si>
  <si>
    <t>65 02 58</t>
  </si>
  <si>
    <t>66.02.58</t>
  </si>
  <si>
    <t xml:space="preserve">                                           Secţiunea de dezvoltare</t>
  </si>
  <si>
    <t>Proiect FEN-Creșterea eficienței energetice a clădirilor cantină și internat din cadrul Liceului Tehnologic Special SAMUS (POR 2014-2020)</t>
  </si>
  <si>
    <t>Proiect FEN-Creșterea eficienței energetice a clădirilor școală, atelier și sala de sport cu baza de recuperare din cadrul Liceului Tehnologic Special SAMUS (POR 2014-2020)</t>
  </si>
  <si>
    <t>Proiect FEN Școala Specială Centru de Resurse și Documentare în Educația Incluzivă/Integrată</t>
  </si>
  <si>
    <t>Proiect FEN Școala Gimnazială Specială Huedin</t>
  </si>
  <si>
    <t>Proiect FEN Școala Gimnazială Specială pentru Deficienți de Auz Kozmutza  Flora</t>
  </si>
  <si>
    <t>Proiect FEN Centrul Școlar pentru Educație Incluzivă</t>
  </si>
  <si>
    <t>CJC-Proiect Creșterea eficienței energetice la clădirile Secției Pediatrie II, Corpurile C1 ȘI C2 din cadrul Spitalului Clinic de Urgență pentru Copii Cluj-Napoca (POR 2014-2020)</t>
  </si>
  <si>
    <t xml:space="preserve">CJC Proiect FEN - "Restaurarea, conservarea și punerea în valoare a Ansamblului Monument Istoric Castel Banffy", sat Răscruci, comuna Bonțida, județul Cluj (POR 2014-2020)  </t>
  </si>
  <si>
    <t>Proiect FEN - "Fazarea proiectului Sistem de management integrat al deşeurilor în Judeţul Cluj" (POIM 2014-2020) FC 5803</t>
  </si>
  <si>
    <t>Îmbunătățirea infrastructurii rutiere de importanță regională - Traseu Regional Transilvania Nord, Drumul Apuseni, prin modernizarea DJ108K (limita jud.Bihor - Baraj Drăgan) de la km. 26+455 la km. 29+495 și DJ 764B (baraj Drăgan - intersecție DN1) de la km. 0+000 la km. 22+164,500 (POR 2014-2020)</t>
  </si>
  <si>
    <t>Îmbunătățirea infrastructurii rutiere de importanță regională -Traseu Regional Transilvania Nord, Drumul Bistriței, prin modernizarea DJ172A (km. 33+000 - km. 39+452), DJ 161G (km. 0+000 la km. 18+406) și DJ 161 (intersecția DN16) - Gădălin - Bonțida - DN 1C (km. 0+000 la km. 16+933,100) (POR 2014-2020)</t>
  </si>
  <si>
    <t>Județul Cluj- SMART Territory</t>
  </si>
  <si>
    <t>Proiect FEN -TEAM-UP Progres în calitatea îngrijirii alternative a copiilor (FSE 5802-POCU)</t>
  </si>
  <si>
    <t>68 02 58</t>
  </si>
  <si>
    <t>Proiect FEN-Venus-Împreună pentru o viață în siguranță</t>
  </si>
  <si>
    <t>Vărsăminte din secţiunea de funcţionare</t>
  </si>
  <si>
    <t>37 02 04</t>
  </si>
  <si>
    <t>66 02 58</t>
  </si>
  <si>
    <t>CJC-RATA CREDIT</t>
  </si>
  <si>
    <t>84 02 81</t>
  </si>
  <si>
    <t xml:space="preserve">CJC-Extinderea si modernizarea Ambulatoriului Clinic Psihiatrie Pediatrică din cadrul Spitalului Clinic de Urgență pentru Copii Cluj-Napoca </t>
  </si>
  <si>
    <t>Dotare UPU Spitalul Clinic de Urgență pentru Copii Cluj</t>
  </si>
  <si>
    <t>Dotarea Ambulatoriului Spitalului Clinic Județean de Urgență Cluj</t>
  </si>
  <si>
    <t>Rambursări de credite</t>
  </si>
  <si>
    <t>48 02</t>
  </si>
  <si>
    <t>Subvenţii de la  bug de stat necesare susţinerii derulării proiectelor</t>
  </si>
  <si>
    <t>42 02 69</t>
  </si>
  <si>
    <t>Sume FEN cadru financiar 2014-2020, total din care:</t>
  </si>
  <si>
    <t>Fondul European de Dezvoltare Regională</t>
  </si>
  <si>
    <t>48 02 01</t>
  </si>
  <si>
    <t>Fondul Social European</t>
  </si>
  <si>
    <t>48 02 02</t>
  </si>
  <si>
    <t>Fondul de coeziune</t>
  </si>
  <si>
    <t>48 02 03</t>
  </si>
  <si>
    <t>Liceul Tehnologic Special Dej</t>
  </si>
  <si>
    <t>Școala Profesională SpecialĂ  SAMUS</t>
  </si>
  <si>
    <t xml:space="preserve">CJC-Proiect Restaurarea anvelopei Palatului Reduta, Muzeul Etnografic al Transilvaniei, CJC partener </t>
  </si>
  <si>
    <t>Alte venituri pt finanțarea secțiunii de dezvoltare(trageri din credit aprobate MFP 2021)</t>
  </si>
  <si>
    <t>36 02 47</t>
  </si>
  <si>
    <t>Excedent 31.12.2021</t>
  </si>
  <si>
    <t>Direcția Județeană de Evidența Persoanelor</t>
  </si>
  <si>
    <t>Sume primite de la bugetul de stat pentru finantarea unor programe de interes national destinate sectiunii de dezvoltare a bugetului local</t>
  </si>
  <si>
    <t>42 02 51</t>
  </si>
  <si>
    <t>Parc Industrial TETAROM I, IV</t>
  </si>
  <si>
    <t>Centru Şcolar pentru Educaţie Incluzivă</t>
  </si>
  <si>
    <t xml:space="preserve">                                      PREȘEDINTE</t>
  </si>
  <si>
    <t>Contrasemnează:</t>
  </si>
  <si>
    <t>SECRETAR GENERAL AL JUDEȚULUI</t>
  </si>
  <si>
    <t xml:space="preserve">                                         ALIN TIȘE</t>
  </si>
  <si>
    <t>SIMONA GACI</t>
  </si>
  <si>
    <t>Anexa nr. 4</t>
  </si>
  <si>
    <t xml:space="preserve"> Modernizarea și reabilitarea Traseului Județean 1 format din sectoare de drum ale DJ 107N, DJ 107M  si DJ 107L, parte a Traseului Regional Transilvania de Nord (POR 2014-2020)</t>
  </si>
  <si>
    <t xml:space="preserve"> Modernizarea și reabilitarea Traseului Județean 2 format din sectoare de drum ale DJ 108D, DJ 105T  si DJ 109A, parte a Traseului Regional Transilvania de Nord (POR 2014-2020)</t>
  </si>
  <si>
    <t xml:space="preserve"> Modernizarea și reabilitarea Traseului Județean 3 format din sectoare de drum ale DJ 161H, DJ150, DJ 161A și DJ 151C  parte a Traseului Regional Transilvania de Nord (POR 2014-2020)</t>
  </si>
  <si>
    <t xml:space="preserve"> Modernizarea și reabilitarea Traseului Județean 4 format din sectoare de drum ale  DJ107P si DJ 107N,  parte a Traseului Regional Transilvania de Nord ( POR 2014-2020)</t>
  </si>
  <si>
    <t xml:space="preserve"> Modernizarea și reabilitarea Traseului Județean 5 format din sectoare de drum ale DJ 108 C, parte a Traseului Regional Transilvania de Nord (POR 2014-2020)</t>
  </si>
  <si>
    <t xml:space="preserve"> Modernizarea și reabilitarea Traseului Județean 6 format din sectoare de drum ale DJ 109B si DJ 109D,  parte a Traseului Regional Transilvania de Nord (POR 2014-2020)</t>
  </si>
  <si>
    <t xml:space="preserve"> Modernizarea și reabilitarea Traseului Județean 7 format din sectoare de drum ale DJ 161C,  parte a Traseului Regional Transilvania de Nord (POR 2014-2020)</t>
  </si>
  <si>
    <t xml:space="preserve"> Modernizarea și reabilitarea Traseului Județean 9 format din sectoare de drum ale DJ 103N și DJ 103J,  parte a Traseului Regional Transilvania de Nord (POR 2014-2020)</t>
  </si>
  <si>
    <t>Biblioteca Judeteana O Goga</t>
  </si>
  <si>
    <t>Proiect FEN</t>
  </si>
  <si>
    <t>Serviciul Public Salvamont</t>
  </si>
  <si>
    <t>54.02</t>
  </si>
  <si>
    <t>Cap 60 02 Apărare Națională</t>
  </si>
  <si>
    <t>Centrul Militar Zonal</t>
  </si>
  <si>
    <t>60 02</t>
  </si>
  <si>
    <t>60 02 70</t>
  </si>
  <si>
    <t>Centrul pt. Conservarea și Promovarea Tradiției Populare</t>
  </si>
  <si>
    <t>70.02.58</t>
  </si>
  <si>
    <t xml:space="preserve">    BUGETUL LOCAL  AL JUDEŢULUI CLUJ PE ANUL 2022, PE CAPITOLE, SUBCAPITOLE ȘI TITLURI</t>
  </si>
  <si>
    <t xml:space="preserve"> BUGET APROBAT 2022</t>
  </si>
  <si>
    <t>BUGET RECTIFICAT 2022</t>
  </si>
  <si>
    <t>Școala Gimnazială Specială Transilvania- Baciu</t>
  </si>
  <si>
    <t>Grădinița Specială Cluj- Napoca</t>
  </si>
  <si>
    <t>Creșterea siguranței pacienților spitalului clinic de pneumoftiziologie Leon Daniello din Cluj-Napoca</t>
  </si>
  <si>
    <t>Creșterea siguranței pacienților spitalelor din municipiul Cluj- Napoca, care utilizează fluide medicale</t>
  </si>
  <si>
    <t>Muzeul Memorial ,,Octavian Goga,, Ciucea</t>
  </si>
  <si>
    <t>C.J.C. -cheltuieli de capital-revitalizarea zonei Parcului Etnografic Național Romulus Vuia</t>
  </si>
  <si>
    <t>CJC- Cofinanțare proiect FEN Compania de Apă</t>
  </si>
  <si>
    <t>Subvenții din veniturile proprii ale Ministerului Sănătății către bugetele locale pt. finanțarea aparaturii medicale în sănătate</t>
  </si>
  <si>
    <t>42 02 18 01</t>
  </si>
  <si>
    <t>Transferuri între unit. ale adm. publice</t>
  </si>
  <si>
    <t>IN-
FLUENȚE</t>
  </si>
  <si>
    <t>Sprijin la nivelul infrastructurii de dezvoltare Nord-Vest pentru pregătirea de proiecte finanțate din perioada de programare 2021-2027</t>
  </si>
  <si>
    <t>la Hotărârea nr. 69/2022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</si>
</sst>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Montserrat Light"/>
    </font>
    <font>
      <sz val="11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3" fillId="0" borderId="0" xfId="0" applyFont="1"/>
    <xf numFmtId="0" fontId="3" fillId="0" borderId="2" xfId="1" applyFont="1" applyBorder="1" applyAlignment="1">
      <alignment horizontal="left" vertical="center"/>
    </xf>
    <xf numFmtId="4" fontId="3" fillId="0" borderId="1" xfId="0" applyNumberFormat="1" applyFont="1" applyBorder="1"/>
    <xf numFmtId="0" fontId="3" fillId="0" borderId="2" xfId="1" applyFont="1" applyBorder="1" applyAlignment="1">
      <alignment horizontal="left" vertical="center" wrapText="1"/>
    </xf>
    <xf numFmtId="0" fontId="3" fillId="3" borderId="1" xfId="1" applyFont="1" applyFill="1" applyBorder="1" applyAlignment="1">
      <alignment wrapText="1"/>
    </xf>
    <xf numFmtId="0" fontId="3" fillId="0" borderId="1" xfId="1" applyFont="1" applyBorder="1"/>
    <xf numFmtId="0" fontId="3" fillId="0" borderId="1" xfId="1" applyFont="1" applyBorder="1" applyAlignment="1">
      <alignment wrapText="1"/>
    </xf>
    <xf numFmtId="0" fontId="3" fillId="0" borderId="1" xfId="1" applyFont="1" applyBorder="1" applyAlignment="1">
      <alignment horizontal="left"/>
    </xf>
    <xf numFmtId="0" fontId="3" fillId="0" borderId="0" xfId="1" applyFont="1" applyAlignment="1">
      <alignment horizontal="center" vertical="center"/>
    </xf>
    <xf numFmtId="0" fontId="3" fillId="0" borderId="0" xfId="1" applyFont="1"/>
    <xf numFmtId="0" fontId="3" fillId="0" borderId="0" xfId="0" applyFont="1" applyBorder="1"/>
    <xf numFmtId="0" fontId="3" fillId="0" borderId="0" xfId="1" applyFont="1" applyBorder="1" applyAlignment="1">
      <alignment horizontal="center" vertical="center" wrapText="1"/>
    </xf>
    <xf numFmtId="0" fontId="3" fillId="0" borderId="1" xfId="0" applyFont="1" applyBorder="1"/>
    <xf numFmtId="0" fontId="4" fillId="0" borderId="0" xfId="0" applyFont="1"/>
    <xf numFmtId="0" fontId="4" fillId="0" borderId="0" xfId="1" applyFont="1" applyBorder="1"/>
    <xf numFmtId="0" fontId="4" fillId="0" borderId="0" xfId="1" applyFont="1" applyAlignment="1">
      <alignment horizontal="center" vertical="center"/>
    </xf>
    <xf numFmtId="0" fontId="4" fillId="0" borderId="0" xfId="0" applyFont="1" applyBorder="1"/>
    <xf numFmtId="0" fontId="4" fillId="0" borderId="0" xfId="1" applyFont="1"/>
    <xf numFmtId="0" fontId="3" fillId="0" borderId="0" xfId="1" applyFont="1" applyAlignment="1">
      <alignment vertical="center" wrapText="1"/>
    </xf>
    <xf numFmtId="15" fontId="3" fillId="0" borderId="0" xfId="1" applyNumberFormat="1" applyFont="1" applyAlignment="1">
      <alignment horizontal="center" vertical="center"/>
    </xf>
    <xf numFmtId="14" fontId="3" fillId="0" borderId="0" xfId="1" applyNumberFormat="1" applyFont="1" applyAlignment="1">
      <alignment horizontal="left"/>
    </xf>
    <xf numFmtId="15" fontId="3" fillId="0" borderId="0" xfId="1" applyNumberFormat="1" applyFont="1" applyAlignment="1"/>
    <xf numFmtId="0" fontId="3" fillId="0" borderId="0" xfId="0" applyFont="1" applyAlignment="1">
      <alignment horizontal="right"/>
    </xf>
    <xf numFmtId="0" fontId="3" fillId="0" borderId="0" xfId="0" applyFont="1" applyAlignment="1">
      <alignment wrapText="1"/>
    </xf>
    <xf numFmtId="2" fontId="3" fillId="0" borderId="1" xfId="0" applyNumberFormat="1" applyFont="1" applyBorder="1"/>
    <xf numFmtId="0" fontId="3" fillId="0" borderId="1" xfId="1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0" xfId="1" applyFont="1" applyBorder="1" applyAlignment="1">
      <alignment wrapText="1"/>
    </xf>
    <xf numFmtId="4" fontId="4" fillId="0" borderId="0" xfId="0" applyNumberFormat="1" applyFont="1" applyBorder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4" fillId="0" borderId="0" xfId="0" applyFont="1" applyAlignme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2" xfId="1" applyFont="1" applyBorder="1" applyAlignment="1">
      <alignment horizontal="center" vertical="center" wrapText="1"/>
    </xf>
    <xf numFmtId="0" fontId="4" fillId="0" borderId="0" xfId="1" applyFont="1" applyAlignment="1">
      <alignment horizontal="left"/>
    </xf>
    <xf numFmtId="0" fontId="3" fillId="0" borderId="0" xfId="0" applyFont="1" applyAlignment="1">
      <alignment horizontal="center" vertical="center"/>
    </xf>
    <xf numFmtId="0" fontId="4" fillId="0" borderId="0" xfId="1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1" applyFont="1" applyAlignment="1">
      <alignment horizontal="right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4" fillId="0" borderId="0" xfId="1" applyFont="1" applyAlignment="1">
      <alignment horizontal="left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0</xdr:rowOff>
    </xdr:from>
    <xdr:to>
      <xdr:col>5</xdr:col>
      <xdr:colOff>542925</xdr:colOff>
      <xdr:row>0</xdr:row>
      <xdr:rowOff>981075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F83DC10E-CF25-4821-9E3E-C3C975AB6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0"/>
          <a:ext cx="66579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7"/>
  <sheetViews>
    <sheetView tabSelected="1" zoomScaleNormal="100" workbookViewId="0">
      <selection activeCell="H3" sqref="H3"/>
    </sheetView>
  </sheetViews>
  <sheetFormatPr defaultColWidth="9.109375" defaultRowHeight="16.8" x14ac:dyDescent="0.4"/>
  <cols>
    <col min="1" max="1" width="4.88671875" style="33" customWidth="1"/>
    <col min="2" max="2" width="60.88671875" style="1" customWidth="1"/>
    <col min="3" max="3" width="10.88671875" style="1" customWidth="1"/>
    <col min="4" max="4" width="13.5546875" style="11" customWidth="1"/>
    <col min="5" max="5" width="11.33203125" style="1" customWidth="1"/>
    <col min="6" max="6" width="15.33203125" style="1" customWidth="1"/>
    <col min="7" max="16384" width="9.109375" style="1"/>
  </cols>
  <sheetData>
    <row r="1" spans="1:8" ht="84.75" customHeight="1" x14ac:dyDescent="0.4">
      <c r="A1" s="37"/>
      <c r="B1" s="37"/>
      <c r="C1" s="37"/>
      <c r="D1" s="37"/>
      <c r="E1" s="37"/>
      <c r="F1" s="37"/>
    </row>
    <row r="2" spans="1:8" x14ac:dyDescent="0.4">
      <c r="A2" s="54"/>
      <c r="B2" s="54"/>
      <c r="C2" s="34"/>
      <c r="D2" s="32" t="s">
        <v>104</v>
      </c>
      <c r="E2" s="32"/>
      <c r="F2" s="14"/>
    </row>
    <row r="3" spans="1:8" x14ac:dyDescent="0.4">
      <c r="A3" s="54"/>
      <c r="B3" s="54"/>
      <c r="C3" s="34"/>
      <c r="D3" s="32" t="s">
        <v>138</v>
      </c>
      <c r="E3" s="32"/>
      <c r="F3" s="14"/>
    </row>
    <row r="4" spans="1:8" x14ac:dyDescent="0.4">
      <c r="A4" s="54"/>
      <c r="B4" s="54"/>
      <c r="C4" s="18"/>
      <c r="D4" s="15"/>
      <c r="E4" s="14"/>
      <c r="F4" s="14"/>
    </row>
    <row r="5" spans="1:8" x14ac:dyDescent="0.4">
      <c r="A5" s="16"/>
      <c r="B5" s="36"/>
      <c r="C5" s="18"/>
      <c r="D5" s="15"/>
      <c r="E5" s="14"/>
      <c r="F5" s="14"/>
    </row>
    <row r="6" spans="1:8" ht="24.75" customHeight="1" x14ac:dyDescent="0.4">
      <c r="A6" s="38" t="s">
        <v>123</v>
      </c>
      <c r="B6" s="38"/>
      <c r="C6" s="38"/>
      <c r="D6" s="38"/>
      <c r="E6" s="38"/>
      <c r="F6" s="38"/>
    </row>
    <row r="7" spans="1:8" ht="18.600000000000001" customHeight="1" x14ac:dyDescent="0.4">
      <c r="A7" s="39" t="s">
        <v>53</v>
      </c>
      <c r="B7" s="39"/>
      <c r="C7" s="39"/>
      <c r="D7" s="39"/>
      <c r="E7" s="39"/>
      <c r="F7" s="39"/>
    </row>
    <row r="8" spans="1:8" ht="13.5" customHeight="1" x14ac:dyDescent="0.4">
      <c r="A8" s="9"/>
      <c r="B8" s="19"/>
      <c r="C8" s="19"/>
      <c r="D8" s="19"/>
    </row>
    <row r="9" spans="1:8" x14ac:dyDescent="0.4">
      <c r="A9" s="20"/>
      <c r="B9" s="21"/>
      <c r="C9" s="22"/>
      <c r="F9" s="23" t="s">
        <v>36</v>
      </c>
    </row>
    <row r="10" spans="1:8" ht="14.25" customHeight="1" x14ac:dyDescent="0.4">
      <c r="A10" s="41" t="s">
        <v>0</v>
      </c>
      <c r="B10" s="44" t="s">
        <v>1</v>
      </c>
      <c r="C10" s="44" t="s">
        <v>2</v>
      </c>
      <c r="D10" s="47" t="s">
        <v>124</v>
      </c>
      <c r="E10" s="55" t="s">
        <v>136</v>
      </c>
      <c r="F10" s="51" t="s">
        <v>125</v>
      </c>
    </row>
    <row r="11" spans="1:8" x14ac:dyDescent="0.4">
      <c r="A11" s="42"/>
      <c r="B11" s="45"/>
      <c r="C11" s="45"/>
      <c r="D11" s="48"/>
      <c r="E11" s="56"/>
      <c r="F11" s="52"/>
    </row>
    <row r="12" spans="1:8" x14ac:dyDescent="0.4">
      <c r="A12" s="42"/>
      <c r="B12" s="45"/>
      <c r="C12" s="45"/>
      <c r="D12" s="48"/>
      <c r="E12" s="56"/>
      <c r="F12" s="52"/>
      <c r="G12" s="24"/>
      <c r="H12" s="24"/>
    </row>
    <row r="13" spans="1:8" ht="13.5" customHeight="1" x14ac:dyDescent="0.4">
      <c r="A13" s="43"/>
      <c r="B13" s="46"/>
      <c r="C13" s="46"/>
      <c r="D13" s="49"/>
      <c r="E13" s="57"/>
      <c r="F13" s="53"/>
    </row>
    <row r="14" spans="1:8" ht="23.25" customHeight="1" x14ac:dyDescent="0.4">
      <c r="A14" s="35">
        <v>1</v>
      </c>
      <c r="B14" s="2" t="s">
        <v>69</v>
      </c>
      <c r="C14" s="2" t="s">
        <v>70</v>
      </c>
      <c r="D14" s="3">
        <v>27229.17</v>
      </c>
      <c r="E14" s="3">
        <v>0</v>
      </c>
      <c r="F14" s="3">
        <f>D14+E14</f>
        <v>27229.17</v>
      </c>
    </row>
    <row r="15" spans="1:8" ht="35.4" customHeight="1" x14ac:dyDescent="0.4">
      <c r="A15" s="35">
        <f>A14+1</f>
        <v>2</v>
      </c>
      <c r="B15" s="4" t="s">
        <v>91</v>
      </c>
      <c r="C15" s="2" t="s">
        <v>92</v>
      </c>
      <c r="D15" s="3">
        <v>73937.320000000007</v>
      </c>
      <c r="E15" s="13"/>
      <c r="F15" s="3">
        <f t="shared" ref="F15:F91" si="0">D15+E15</f>
        <v>73937.320000000007</v>
      </c>
    </row>
    <row r="16" spans="1:8" ht="50.4" x14ac:dyDescent="0.4">
      <c r="A16" s="35">
        <f t="shared" ref="A16:A19" si="1">A15+1</f>
        <v>3</v>
      </c>
      <c r="B16" s="4" t="s">
        <v>133</v>
      </c>
      <c r="C16" s="2" t="s">
        <v>134</v>
      </c>
      <c r="D16" s="3">
        <v>0</v>
      </c>
      <c r="E16" s="3">
        <v>376</v>
      </c>
      <c r="F16" s="3">
        <f t="shared" si="0"/>
        <v>376</v>
      </c>
    </row>
    <row r="17" spans="1:6" ht="54.6" customHeight="1" x14ac:dyDescent="0.4">
      <c r="A17" s="35">
        <f t="shared" si="1"/>
        <v>4</v>
      </c>
      <c r="B17" s="5" t="s">
        <v>95</v>
      </c>
      <c r="C17" s="6" t="s">
        <v>96</v>
      </c>
      <c r="D17" s="3">
        <v>0</v>
      </c>
      <c r="E17" s="13"/>
      <c r="F17" s="3">
        <f t="shared" si="0"/>
        <v>0</v>
      </c>
    </row>
    <row r="18" spans="1:6" ht="37.200000000000003" customHeight="1" x14ac:dyDescent="0.4">
      <c r="A18" s="35">
        <f t="shared" si="1"/>
        <v>5</v>
      </c>
      <c r="B18" s="7" t="s">
        <v>79</v>
      </c>
      <c r="C18" s="6" t="s">
        <v>80</v>
      </c>
      <c r="D18" s="3">
        <v>50838.75</v>
      </c>
      <c r="E18" s="13">
        <v>0</v>
      </c>
      <c r="F18" s="3">
        <f>D18+E18</f>
        <v>50838.75</v>
      </c>
    </row>
    <row r="19" spans="1:6" x14ac:dyDescent="0.4">
      <c r="A19" s="35">
        <f t="shared" si="1"/>
        <v>6</v>
      </c>
      <c r="B19" s="7" t="s">
        <v>81</v>
      </c>
      <c r="C19" s="7" t="s">
        <v>78</v>
      </c>
      <c r="D19" s="3">
        <f>D20+D21+D22</f>
        <v>362339.55999999994</v>
      </c>
      <c r="E19" s="3"/>
      <c r="F19" s="3">
        <f t="shared" si="0"/>
        <v>362339.55999999994</v>
      </c>
    </row>
    <row r="20" spans="1:6" ht="25.95" customHeight="1" x14ac:dyDescent="0.4">
      <c r="A20" s="35">
        <f t="shared" ref="A20:A30" si="2">A19+1</f>
        <v>7</v>
      </c>
      <c r="B20" s="7" t="s">
        <v>82</v>
      </c>
      <c r="C20" s="6" t="s">
        <v>83</v>
      </c>
      <c r="D20" s="3">
        <v>323978.15999999997</v>
      </c>
      <c r="E20" s="13"/>
      <c r="F20" s="3">
        <f t="shared" si="0"/>
        <v>323978.15999999997</v>
      </c>
    </row>
    <row r="21" spans="1:6" ht="24" customHeight="1" x14ac:dyDescent="0.4">
      <c r="A21" s="35">
        <f t="shared" si="2"/>
        <v>8</v>
      </c>
      <c r="B21" s="6" t="s">
        <v>84</v>
      </c>
      <c r="C21" s="6" t="s">
        <v>85</v>
      </c>
      <c r="D21" s="3">
        <v>2856.93</v>
      </c>
      <c r="E21" s="13"/>
      <c r="F21" s="3">
        <f t="shared" si="0"/>
        <v>2856.93</v>
      </c>
    </row>
    <row r="22" spans="1:6" ht="21" customHeight="1" x14ac:dyDescent="0.4">
      <c r="A22" s="35">
        <f t="shared" si="2"/>
        <v>9</v>
      </c>
      <c r="B22" s="6" t="s">
        <v>86</v>
      </c>
      <c r="C22" s="6" t="s">
        <v>87</v>
      </c>
      <c r="D22" s="3">
        <v>35504.47</v>
      </c>
      <c r="E22" s="13"/>
      <c r="F22" s="3">
        <f t="shared" si="0"/>
        <v>35504.47</v>
      </c>
    </row>
    <row r="23" spans="1:6" ht="21" customHeight="1" x14ac:dyDescent="0.4">
      <c r="A23" s="35">
        <f t="shared" si="2"/>
        <v>10</v>
      </c>
      <c r="B23" s="6" t="s">
        <v>3</v>
      </c>
      <c r="C23" s="6"/>
      <c r="D23" s="3">
        <f>D14+D17+D18+D19+D15+D16</f>
        <v>514344.79999999993</v>
      </c>
      <c r="E23" s="3">
        <f>E14+E17+E18+E19+E15+E16</f>
        <v>376</v>
      </c>
      <c r="F23" s="3">
        <f>D23+E23</f>
        <v>514720.79999999993</v>
      </c>
    </row>
    <row r="24" spans="1:6" ht="22.95" customHeight="1" x14ac:dyDescent="0.4">
      <c r="A24" s="35">
        <f t="shared" si="2"/>
        <v>11</v>
      </c>
      <c r="B24" s="6" t="s">
        <v>93</v>
      </c>
      <c r="C24" s="6" t="s">
        <v>29</v>
      </c>
      <c r="D24" s="3">
        <v>5589.22</v>
      </c>
      <c r="E24" s="13"/>
      <c r="F24" s="3">
        <f t="shared" si="0"/>
        <v>5589.22</v>
      </c>
    </row>
    <row r="25" spans="1:6" ht="22.2" customHeight="1" x14ac:dyDescent="0.4">
      <c r="A25" s="35">
        <f t="shared" si="2"/>
        <v>12</v>
      </c>
      <c r="B25" s="6" t="s">
        <v>39</v>
      </c>
      <c r="C25" s="6"/>
      <c r="D25" s="3">
        <f>D30+D33+D41+D60+D68+D80+D85+D88+D90+D92+D107+D39</f>
        <v>519934.02</v>
      </c>
      <c r="E25" s="3">
        <f>E30+E33+E38+E41+E60+E68+E80+E85+E88+E90+E92+E107</f>
        <v>376</v>
      </c>
      <c r="F25" s="3">
        <f t="shared" si="0"/>
        <v>520310.02</v>
      </c>
    </row>
    <row r="26" spans="1:6" ht="21.6" customHeight="1" x14ac:dyDescent="0.4">
      <c r="A26" s="35">
        <f t="shared" si="2"/>
        <v>13</v>
      </c>
      <c r="B26" s="6" t="s">
        <v>135</v>
      </c>
      <c r="C26" s="6">
        <v>51</v>
      </c>
      <c r="D26" s="3">
        <f>D61</f>
        <v>7171.23</v>
      </c>
      <c r="E26" s="3">
        <f>E61</f>
        <v>376</v>
      </c>
      <c r="F26" s="3">
        <f t="shared" si="0"/>
        <v>7547.23</v>
      </c>
    </row>
    <row r="27" spans="1:6" x14ac:dyDescent="0.4">
      <c r="A27" s="35">
        <f t="shared" si="2"/>
        <v>14</v>
      </c>
      <c r="B27" s="6" t="s">
        <v>7</v>
      </c>
      <c r="C27" s="6">
        <v>70</v>
      </c>
      <c r="D27" s="3">
        <f>D32+D43+D72+D77+D82+D86+D94+D91+D45+D48+D51+D35+D74+D70+D37+D40+D76+D53</f>
        <v>70625.5</v>
      </c>
      <c r="E27" s="3">
        <f>E32+E43+E72+E77+E82+E86+E94+E91+E45+E48+E51+E35+E74+E70+E37+E40+E76</f>
        <v>0</v>
      </c>
      <c r="F27" s="3">
        <f>D27+E27</f>
        <v>70625.5</v>
      </c>
    </row>
    <row r="28" spans="1:6" x14ac:dyDescent="0.4">
      <c r="A28" s="35">
        <f t="shared" si="2"/>
        <v>15</v>
      </c>
      <c r="B28" s="6" t="s">
        <v>45</v>
      </c>
      <c r="C28" s="6">
        <v>58</v>
      </c>
      <c r="D28" s="3">
        <f>D54+D55+D56+D57+D58+D59+D62+D63+D64+D65+D66+D67+D78+D83+D84+D89+D95+D96+D97+D98+D99+D100+D101+D102+D103+D104+D105+D108+D79+D49+D46+D87</f>
        <v>435099.77999999997</v>
      </c>
      <c r="E28" s="3">
        <f>E54+E55+E56+E57+E58+E59+E62+E63+E64+E65+E66+E67+E78+E83+E84+E89+E95+E96+E97+E98+E99+E100+E101+E102+E103+E104+E105+E108+E79+E49+E46+E87</f>
        <v>0</v>
      </c>
      <c r="F28" s="3">
        <f t="shared" si="0"/>
        <v>435099.77999999997</v>
      </c>
    </row>
    <row r="29" spans="1:6" x14ac:dyDescent="0.4">
      <c r="A29" s="35">
        <f t="shared" si="2"/>
        <v>16</v>
      </c>
      <c r="B29" s="6" t="s">
        <v>77</v>
      </c>
      <c r="C29" s="6">
        <v>81</v>
      </c>
      <c r="D29" s="3">
        <f>D106</f>
        <v>7037.51</v>
      </c>
      <c r="E29" s="3">
        <f>E106</f>
        <v>0</v>
      </c>
      <c r="F29" s="3">
        <f t="shared" si="0"/>
        <v>7037.51</v>
      </c>
    </row>
    <row r="30" spans="1:6" x14ac:dyDescent="0.4">
      <c r="A30" s="35">
        <f t="shared" si="2"/>
        <v>17</v>
      </c>
      <c r="B30" s="6" t="s">
        <v>4</v>
      </c>
      <c r="C30" s="6" t="s">
        <v>5</v>
      </c>
      <c r="D30" s="3">
        <f>D31</f>
        <v>6100</v>
      </c>
      <c r="E30" s="3">
        <f>E31</f>
        <v>0</v>
      </c>
      <c r="F30" s="3">
        <f t="shared" si="0"/>
        <v>6100</v>
      </c>
    </row>
    <row r="31" spans="1:6" x14ac:dyDescent="0.4">
      <c r="A31" s="35">
        <f t="shared" ref="A31:A49" si="3">A30+1</f>
        <v>18</v>
      </c>
      <c r="B31" s="6" t="s">
        <v>6</v>
      </c>
      <c r="C31" s="6" t="s">
        <v>5</v>
      </c>
      <c r="D31" s="3">
        <f>D32</f>
        <v>6100</v>
      </c>
      <c r="E31" s="3">
        <f>E32</f>
        <v>0</v>
      </c>
      <c r="F31" s="3">
        <f t="shared" si="0"/>
        <v>6100</v>
      </c>
    </row>
    <row r="32" spans="1:6" x14ac:dyDescent="0.4">
      <c r="A32" s="35">
        <f t="shared" si="3"/>
        <v>19</v>
      </c>
      <c r="B32" s="6" t="s">
        <v>7</v>
      </c>
      <c r="C32" s="6" t="s">
        <v>8</v>
      </c>
      <c r="D32" s="3">
        <v>6100</v>
      </c>
      <c r="E32" s="25">
        <v>0</v>
      </c>
      <c r="F32" s="3">
        <f t="shared" si="0"/>
        <v>6100</v>
      </c>
    </row>
    <row r="33" spans="1:6" x14ac:dyDescent="0.4">
      <c r="A33" s="35">
        <f t="shared" si="3"/>
        <v>20</v>
      </c>
      <c r="B33" s="6" t="s">
        <v>9</v>
      </c>
      <c r="C33" s="6" t="s">
        <v>10</v>
      </c>
      <c r="D33" s="3">
        <f>D34+D36</f>
        <v>0</v>
      </c>
      <c r="E33" s="3">
        <f>E34+E36</f>
        <v>0</v>
      </c>
      <c r="F33" s="3">
        <f t="shared" si="0"/>
        <v>0</v>
      </c>
    </row>
    <row r="34" spans="1:6" x14ac:dyDescent="0.4">
      <c r="A34" s="35">
        <f t="shared" si="3"/>
        <v>21</v>
      </c>
      <c r="B34" s="6" t="s">
        <v>94</v>
      </c>
      <c r="C34" s="6" t="s">
        <v>10</v>
      </c>
      <c r="D34" s="3">
        <f>D35</f>
        <v>0</v>
      </c>
      <c r="E34" s="3">
        <f>E35</f>
        <v>0</v>
      </c>
      <c r="F34" s="3">
        <f t="shared" si="0"/>
        <v>0</v>
      </c>
    </row>
    <row r="35" spans="1:6" x14ac:dyDescent="0.4">
      <c r="A35" s="35">
        <f t="shared" si="3"/>
        <v>22</v>
      </c>
      <c r="B35" s="6" t="s">
        <v>7</v>
      </c>
      <c r="C35" s="6" t="s">
        <v>22</v>
      </c>
      <c r="D35" s="3">
        <v>0</v>
      </c>
      <c r="E35" s="13"/>
      <c r="F35" s="3">
        <f t="shared" si="0"/>
        <v>0</v>
      </c>
    </row>
    <row r="36" spans="1:6" x14ac:dyDescent="0.4">
      <c r="A36" s="35">
        <f t="shared" si="3"/>
        <v>23</v>
      </c>
      <c r="B36" s="6" t="s">
        <v>115</v>
      </c>
      <c r="C36" s="6" t="s">
        <v>116</v>
      </c>
      <c r="D36" s="3">
        <f>D37</f>
        <v>0</v>
      </c>
      <c r="E36" s="3">
        <f>E37</f>
        <v>0</v>
      </c>
      <c r="F36" s="3">
        <f>D36+E36</f>
        <v>0</v>
      </c>
    </row>
    <row r="37" spans="1:6" x14ac:dyDescent="0.4">
      <c r="A37" s="35">
        <f t="shared" si="3"/>
        <v>24</v>
      </c>
      <c r="B37" s="6" t="s">
        <v>7</v>
      </c>
      <c r="C37" s="6" t="s">
        <v>22</v>
      </c>
      <c r="D37" s="3">
        <v>0</v>
      </c>
      <c r="E37" s="3">
        <v>0</v>
      </c>
      <c r="F37" s="3">
        <f>D37+E37</f>
        <v>0</v>
      </c>
    </row>
    <row r="38" spans="1:6" x14ac:dyDescent="0.4">
      <c r="A38" s="35">
        <f t="shared" si="3"/>
        <v>25</v>
      </c>
      <c r="B38" s="6" t="s">
        <v>117</v>
      </c>
      <c r="C38" s="6" t="s">
        <v>119</v>
      </c>
      <c r="D38" s="3">
        <f>D39</f>
        <v>0</v>
      </c>
      <c r="E38" s="3">
        <f>E39</f>
        <v>0</v>
      </c>
      <c r="F38" s="3">
        <f>D38+E38</f>
        <v>0</v>
      </c>
    </row>
    <row r="39" spans="1:6" x14ac:dyDescent="0.4">
      <c r="A39" s="35">
        <f t="shared" si="3"/>
        <v>26</v>
      </c>
      <c r="B39" s="6" t="s">
        <v>118</v>
      </c>
      <c r="C39" s="6" t="s">
        <v>119</v>
      </c>
      <c r="D39" s="3">
        <f>D40</f>
        <v>0</v>
      </c>
      <c r="E39" s="3">
        <f>E40</f>
        <v>0</v>
      </c>
      <c r="F39" s="3">
        <f t="shared" ref="F39:F40" si="4">D39+E39</f>
        <v>0</v>
      </c>
    </row>
    <row r="40" spans="1:6" x14ac:dyDescent="0.4">
      <c r="A40" s="35">
        <f t="shared" si="3"/>
        <v>27</v>
      </c>
      <c r="B40" s="6" t="s">
        <v>7</v>
      </c>
      <c r="C40" s="6" t="s">
        <v>120</v>
      </c>
      <c r="D40" s="3">
        <v>0</v>
      </c>
      <c r="E40" s="3">
        <v>0</v>
      </c>
      <c r="F40" s="3">
        <f t="shared" si="4"/>
        <v>0</v>
      </c>
    </row>
    <row r="41" spans="1:6" x14ac:dyDescent="0.4">
      <c r="A41" s="35">
        <f>A40+1</f>
        <v>28</v>
      </c>
      <c r="B41" s="6" t="s">
        <v>11</v>
      </c>
      <c r="C41" s="6" t="s">
        <v>12</v>
      </c>
      <c r="D41" s="3">
        <f>D42+D54+D55+D56+D57+D58+D59+D44+D47+D50+D52</f>
        <v>43109.020000000004</v>
      </c>
      <c r="E41" s="3">
        <f>E42+E54+E55+E56+E57+E58+E59+E44+E47+E50</f>
        <v>0</v>
      </c>
      <c r="F41" s="3">
        <f t="shared" si="0"/>
        <v>43109.020000000004</v>
      </c>
    </row>
    <row r="42" spans="1:6" ht="18.75" customHeight="1" x14ac:dyDescent="0.4">
      <c r="A42" s="35">
        <f t="shared" si="3"/>
        <v>29</v>
      </c>
      <c r="B42" s="7" t="s">
        <v>126</v>
      </c>
      <c r="C42" s="6" t="s">
        <v>12</v>
      </c>
      <c r="D42" s="3">
        <f>D43</f>
        <v>400</v>
      </c>
      <c r="E42" s="3">
        <f>E43</f>
        <v>0</v>
      </c>
      <c r="F42" s="3">
        <f t="shared" si="0"/>
        <v>400</v>
      </c>
    </row>
    <row r="43" spans="1:6" x14ac:dyDescent="0.4">
      <c r="A43" s="35">
        <f t="shared" si="3"/>
        <v>30</v>
      </c>
      <c r="B43" s="6" t="s">
        <v>7</v>
      </c>
      <c r="C43" s="6" t="s">
        <v>23</v>
      </c>
      <c r="D43" s="3">
        <v>400</v>
      </c>
      <c r="E43" s="13"/>
      <c r="F43" s="3">
        <f t="shared" si="0"/>
        <v>400</v>
      </c>
    </row>
    <row r="44" spans="1:6" x14ac:dyDescent="0.4">
      <c r="A44" s="35">
        <f t="shared" si="3"/>
        <v>31</v>
      </c>
      <c r="B44" s="6" t="s">
        <v>88</v>
      </c>
      <c r="C44" s="6" t="s">
        <v>12</v>
      </c>
      <c r="D44" s="3">
        <f>D45+D46</f>
        <v>316</v>
      </c>
      <c r="E44" s="3">
        <f>E45+E46</f>
        <v>0</v>
      </c>
      <c r="F44" s="3">
        <f t="shared" si="0"/>
        <v>316</v>
      </c>
    </row>
    <row r="45" spans="1:6" x14ac:dyDescent="0.4">
      <c r="A45" s="35">
        <f t="shared" si="3"/>
        <v>32</v>
      </c>
      <c r="B45" s="6" t="s">
        <v>7</v>
      </c>
      <c r="C45" s="6" t="s">
        <v>23</v>
      </c>
      <c r="D45" s="3">
        <v>0</v>
      </c>
      <c r="E45" s="13"/>
      <c r="F45" s="3">
        <f t="shared" si="0"/>
        <v>0</v>
      </c>
    </row>
    <row r="46" spans="1:6" x14ac:dyDescent="0.4">
      <c r="A46" s="35">
        <f t="shared" si="3"/>
        <v>33</v>
      </c>
      <c r="B46" s="6" t="s">
        <v>114</v>
      </c>
      <c r="C46" s="6" t="s">
        <v>51</v>
      </c>
      <c r="D46" s="3">
        <v>316</v>
      </c>
      <c r="E46" s="13">
        <v>0</v>
      </c>
      <c r="F46" s="3">
        <f t="shared" si="0"/>
        <v>316</v>
      </c>
    </row>
    <row r="47" spans="1:6" x14ac:dyDescent="0.4">
      <c r="A47" s="35">
        <f t="shared" si="3"/>
        <v>34</v>
      </c>
      <c r="B47" s="7" t="s">
        <v>89</v>
      </c>
      <c r="C47" s="6" t="s">
        <v>12</v>
      </c>
      <c r="D47" s="3">
        <f>D48+D49</f>
        <v>150</v>
      </c>
      <c r="E47" s="3">
        <f>E48</f>
        <v>0</v>
      </c>
      <c r="F47" s="3">
        <f t="shared" si="0"/>
        <v>150</v>
      </c>
    </row>
    <row r="48" spans="1:6" x14ac:dyDescent="0.4">
      <c r="A48" s="35">
        <f t="shared" si="3"/>
        <v>35</v>
      </c>
      <c r="B48" s="6" t="s">
        <v>7</v>
      </c>
      <c r="C48" s="6" t="s">
        <v>23</v>
      </c>
      <c r="D48" s="3">
        <v>150</v>
      </c>
      <c r="E48" s="13"/>
      <c r="F48" s="3">
        <f t="shared" si="0"/>
        <v>150</v>
      </c>
    </row>
    <row r="49" spans="1:6" x14ac:dyDescent="0.4">
      <c r="A49" s="35">
        <f t="shared" si="3"/>
        <v>36</v>
      </c>
      <c r="B49" s="6" t="s">
        <v>114</v>
      </c>
      <c r="C49" s="6" t="s">
        <v>51</v>
      </c>
      <c r="D49" s="3">
        <v>0</v>
      </c>
      <c r="E49" s="13"/>
      <c r="F49" s="3">
        <f t="shared" si="0"/>
        <v>0</v>
      </c>
    </row>
    <row r="50" spans="1:6" x14ac:dyDescent="0.4">
      <c r="A50" s="35">
        <f t="shared" ref="A50:A94" si="5">A49+1</f>
        <v>37</v>
      </c>
      <c r="B50" s="7" t="s">
        <v>98</v>
      </c>
      <c r="C50" s="6" t="s">
        <v>12</v>
      </c>
      <c r="D50" s="3">
        <f>D51</f>
        <v>66</v>
      </c>
      <c r="E50" s="3">
        <f>E51</f>
        <v>0</v>
      </c>
      <c r="F50" s="3">
        <f t="shared" si="0"/>
        <v>66</v>
      </c>
    </row>
    <row r="51" spans="1:6" x14ac:dyDescent="0.4">
      <c r="A51" s="35">
        <f t="shared" si="5"/>
        <v>38</v>
      </c>
      <c r="B51" s="6" t="s">
        <v>7</v>
      </c>
      <c r="C51" s="6" t="s">
        <v>23</v>
      </c>
      <c r="D51" s="3">
        <v>66</v>
      </c>
      <c r="E51" s="13"/>
      <c r="F51" s="3">
        <f t="shared" si="0"/>
        <v>66</v>
      </c>
    </row>
    <row r="52" spans="1:6" x14ac:dyDescent="0.4">
      <c r="A52" s="35">
        <f t="shared" si="5"/>
        <v>39</v>
      </c>
      <c r="B52" s="6" t="s">
        <v>127</v>
      </c>
      <c r="C52" s="6" t="s">
        <v>12</v>
      </c>
      <c r="D52" s="3">
        <f>D53</f>
        <v>39</v>
      </c>
      <c r="E52" s="13"/>
      <c r="F52" s="3">
        <f t="shared" si="0"/>
        <v>39</v>
      </c>
    </row>
    <row r="53" spans="1:6" x14ac:dyDescent="0.4">
      <c r="A53" s="35">
        <f t="shared" si="5"/>
        <v>40</v>
      </c>
      <c r="B53" s="6" t="s">
        <v>7</v>
      </c>
      <c r="C53" s="6" t="s">
        <v>23</v>
      </c>
      <c r="D53" s="3">
        <v>39</v>
      </c>
      <c r="E53" s="13"/>
      <c r="F53" s="3">
        <f t="shared" si="0"/>
        <v>39</v>
      </c>
    </row>
    <row r="54" spans="1:6" ht="56.4" customHeight="1" x14ac:dyDescent="0.4">
      <c r="A54" s="35">
        <f t="shared" si="5"/>
        <v>41</v>
      </c>
      <c r="B54" s="7" t="s">
        <v>54</v>
      </c>
      <c r="C54" s="6" t="s">
        <v>51</v>
      </c>
      <c r="D54" s="3">
        <v>0</v>
      </c>
      <c r="E54" s="13"/>
      <c r="F54" s="3">
        <f t="shared" si="0"/>
        <v>0</v>
      </c>
    </row>
    <row r="55" spans="1:6" ht="77.400000000000006" customHeight="1" x14ac:dyDescent="0.4">
      <c r="A55" s="35">
        <f t="shared" si="5"/>
        <v>42</v>
      </c>
      <c r="B55" s="7" t="s">
        <v>55</v>
      </c>
      <c r="C55" s="6" t="s">
        <v>51</v>
      </c>
      <c r="D55" s="3">
        <v>5511</v>
      </c>
      <c r="E55" s="13"/>
      <c r="F55" s="3">
        <f t="shared" si="0"/>
        <v>5511</v>
      </c>
    </row>
    <row r="56" spans="1:6" ht="38.4" customHeight="1" x14ac:dyDescent="0.4">
      <c r="A56" s="35">
        <f t="shared" si="5"/>
        <v>43</v>
      </c>
      <c r="B56" s="7" t="s">
        <v>56</v>
      </c>
      <c r="C56" s="6" t="s">
        <v>51</v>
      </c>
      <c r="D56" s="3">
        <v>10200</v>
      </c>
      <c r="E56" s="13"/>
      <c r="F56" s="3">
        <f t="shared" si="0"/>
        <v>10200</v>
      </c>
    </row>
    <row r="57" spans="1:6" ht="19.95" customHeight="1" x14ac:dyDescent="0.4">
      <c r="A57" s="35">
        <f t="shared" si="5"/>
        <v>44</v>
      </c>
      <c r="B57" s="7" t="s">
        <v>57</v>
      </c>
      <c r="C57" s="6" t="s">
        <v>51</v>
      </c>
      <c r="D57" s="3">
        <v>7005.64</v>
      </c>
      <c r="E57" s="13"/>
      <c r="F57" s="3">
        <f t="shared" si="0"/>
        <v>7005.64</v>
      </c>
    </row>
    <row r="58" spans="1:6" ht="42" customHeight="1" x14ac:dyDescent="0.4">
      <c r="A58" s="35">
        <f t="shared" si="5"/>
        <v>45</v>
      </c>
      <c r="B58" s="7" t="s">
        <v>58</v>
      </c>
      <c r="C58" s="6" t="s">
        <v>51</v>
      </c>
      <c r="D58" s="3">
        <v>2942</v>
      </c>
      <c r="E58" s="13"/>
      <c r="F58" s="3">
        <f t="shared" si="0"/>
        <v>2942</v>
      </c>
    </row>
    <row r="59" spans="1:6" ht="18.600000000000001" customHeight="1" x14ac:dyDescent="0.4">
      <c r="A59" s="35">
        <f t="shared" si="5"/>
        <v>46</v>
      </c>
      <c r="B59" s="7" t="s">
        <v>59</v>
      </c>
      <c r="C59" s="6" t="s">
        <v>51</v>
      </c>
      <c r="D59" s="3">
        <v>16479.38</v>
      </c>
      <c r="E59" s="13"/>
      <c r="F59" s="3">
        <f t="shared" si="0"/>
        <v>16479.38</v>
      </c>
    </row>
    <row r="60" spans="1:6" ht="19.95" customHeight="1" x14ac:dyDescent="0.4">
      <c r="A60" s="35">
        <f t="shared" si="5"/>
        <v>47</v>
      </c>
      <c r="B60" s="6" t="s">
        <v>28</v>
      </c>
      <c r="C60" s="6" t="s">
        <v>13</v>
      </c>
      <c r="D60" s="3">
        <f>D61+D62+D63+D64+D65+D66+D67</f>
        <v>52892.56</v>
      </c>
      <c r="E60" s="3">
        <f>E61+E62+E63+E64+E65+E66+E67</f>
        <v>376</v>
      </c>
      <c r="F60" s="3">
        <f t="shared" si="0"/>
        <v>53268.56</v>
      </c>
    </row>
    <row r="61" spans="1:6" ht="21" customHeight="1" x14ac:dyDescent="0.4">
      <c r="A61" s="35">
        <f t="shared" si="5"/>
        <v>48</v>
      </c>
      <c r="B61" s="6" t="s">
        <v>27</v>
      </c>
      <c r="C61" s="6" t="s">
        <v>38</v>
      </c>
      <c r="D61" s="3">
        <v>7171.23</v>
      </c>
      <c r="E61" s="3">
        <v>376</v>
      </c>
      <c r="F61" s="3">
        <f t="shared" si="0"/>
        <v>7547.23</v>
      </c>
    </row>
    <row r="62" spans="1:6" ht="67.2" x14ac:dyDescent="0.4">
      <c r="A62" s="35">
        <f t="shared" si="5"/>
        <v>49</v>
      </c>
      <c r="B62" s="7" t="s">
        <v>60</v>
      </c>
      <c r="C62" s="6" t="s">
        <v>52</v>
      </c>
      <c r="D62" s="3">
        <v>3442.52</v>
      </c>
      <c r="E62" s="13"/>
      <c r="F62" s="3">
        <f t="shared" si="0"/>
        <v>3442.52</v>
      </c>
    </row>
    <row r="63" spans="1:6" ht="50.4" x14ac:dyDescent="0.4">
      <c r="A63" s="35">
        <f t="shared" si="5"/>
        <v>50</v>
      </c>
      <c r="B63" s="7" t="s">
        <v>74</v>
      </c>
      <c r="C63" s="6" t="s">
        <v>71</v>
      </c>
      <c r="D63" s="3">
        <v>10740.75</v>
      </c>
      <c r="E63" s="13"/>
      <c r="F63" s="3">
        <f t="shared" si="0"/>
        <v>10740.75</v>
      </c>
    </row>
    <row r="64" spans="1:6" ht="23.25" customHeight="1" x14ac:dyDescent="0.4">
      <c r="A64" s="35">
        <f t="shared" si="5"/>
        <v>51</v>
      </c>
      <c r="B64" s="7" t="s">
        <v>75</v>
      </c>
      <c r="C64" s="6" t="s">
        <v>71</v>
      </c>
      <c r="D64" s="3">
        <v>6836.06</v>
      </c>
      <c r="E64" s="13"/>
      <c r="F64" s="3">
        <f t="shared" si="0"/>
        <v>6836.06</v>
      </c>
    </row>
    <row r="65" spans="1:6" ht="38.4" customHeight="1" x14ac:dyDescent="0.4">
      <c r="A65" s="35">
        <f t="shared" si="5"/>
        <v>52</v>
      </c>
      <c r="B65" s="7" t="s">
        <v>128</v>
      </c>
      <c r="C65" s="6" t="s">
        <v>71</v>
      </c>
      <c r="D65" s="3">
        <v>5000</v>
      </c>
      <c r="E65" s="13"/>
      <c r="F65" s="3">
        <f t="shared" si="0"/>
        <v>5000</v>
      </c>
    </row>
    <row r="66" spans="1:6" ht="40.5" customHeight="1" x14ac:dyDescent="0.4">
      <c r="A66" s="35">
        <f t="shared" si="5"/>
        <v>53</v>
      </c>
      <c r="B66" s="7" t="s">
        <v>129</v>
      </c>
      <c r="C66" s="6" t="s">
        <v>71</v>
      </c>
      <c r="D66" s="3">
        <v>15000</v>
      </c>
      <c r="E66" s="13"/>
      <c r="F66" s="3">
        <f t="shared" si="0"/>
        <v>15000</v>
      </c>
    </row>
    <row r="67" spans="1:6" ht="38.4" customHeight="1" x14ac:dyDescent="0.4">
      <c r="A67" s="35">
        <f t="shared" si="5"/>
        <v>54</v>
      </c>
      <c r="B67" s="7" t="s">
        <v>76</v>
      </c>
      <c r="C67" s="6" t="s">
        <v>71</v>
      </c>
      <c r="D67" s="3">
        <v>4702</v>
      </c>
      <c r="E67" s="13"/>
      <c r="F67" s="3">
        <f t="shared" si="0"/>
        <v>4702</v>
      </c>
    </row>
    <row r="68" spans="1:6" ht="21.6" customHeight="1" x14ac:dyDescent="0.4">
      <c r="A68" s="35">
        <f t="shared" si="5"/>
        <v>55</v>
      </c>
      <c r="B68" s="6" t="s">
        <v>35</v>
      </c>
      <c r="C68" s="8" t="s">
        <v>14</v>
      </c>
      <c r="D68" s="3">
        <f>D71+D77+D78+D69+D79+D73+D75</f>
        <v>14786.58</v>
      </c>
      <c r="E68" s="3">
        <f>E69+E71+E73+E75+E77+E78+E79</f>
        <v>0</v>
      </c>
      <c r="F68" s="3">
        <f t="shared" si="0"/>
        <v>14786.58</v>
      </c>
    </row>
    <row r="69" spans="1:6" ht="21.6" customHeight="1" x14ac:dyDescent="0.4">
      <c r="A69" s="35">
        <f t="shared" si="5"/>
        <v>56</v>
      </c>
      <c r="B69" s="7" t="s">
        <v>130</v>
      </c>
      <c r="C69" s="6" t="s">
        <v>14</v>
      </c>
      <c r="D69" s="3">
        <f>D70</f>
        <v>100</v>
      </c>
      <c r="E69" s="3">
        <f>E70</f>
        <v>0</v>
      </c>
      <c r="F69" s="3">
        <f t="shared" si="0"/>
        <v>100</v>
      </c>
    </row>
    <row r="70" spans="1:6" x14ac:dyDescent="0.4">
      <c r="A70" s="35">
        <f t="shared" si="5"/>
        <v>57</v>
      </c>
      <c r="B70" s="6" t="s">
        <v>7</v>
      </c>
      <c r="C70" s="8" t="s">
        <v>24</v>
      </c>
      <c r="D70" s="3">
        <v>100</v>
      </c>
      <c r="E70" s="13"/>
      <c r="F70" s="3">
        <f t="shared" si="0"/>
        <v>100</v>
      </c>
    </row>
    <row r="71" spans="1:6" ht="20.399999999999999" customHeight="1" x14ac:dyDescent="0.4">
      <c r="A71" s="35">
        <f t="shared" si="5"/>
        <v>58</v>
      </c>
      <c r="B71" s="6" t="s">
        <v>37</v>
      </c>
      <c r="C71" s="6" t="s">
        <v>14</v>
      </c>
      <c r="D71" s="3">
        <f>D72</f>
        <v>275</v>
      </c>
      <c r="E71" s="3">
        <f>E72</f>
        <v>0</v>
      </c>
      <c r="F71" s="3">
        <f t="shared" si="0"/>
        <v>275</v>
      </c>
    </row>
    <row r="72" spans="1:6" x14ac:dyDescent="0.4">
      <c r="A72" s="35">
        <f t="shared" si="5"/>
        <v>59</v>
      </c>
      <c r="B72" s="6" t="s">
        <v>7</v>
      </c>
      <c r="C72" s="8" t="s">
        <v>24</v>
      </c>
      <c r="D72" s="3">
        <v>275</v>
      </c>
      <c r="E72" s="25">
        <v>0</v>
      </c>
      <c r="F72" s="3">
        <f t="shared" si="0"/>
        <v>275</v>
      </c>
    </row>
    <row r="73" spans="1:6" ht="20.399999999999999" customHeight="1" x14ac:dyDescent="0.4">
      <c r="A73" s="35">
        <f>A72+1</f>
        <v>60</v>
      </c>
      <c r="B73" s="6" t="s">
        <v>113</v>
      </c>
      <c r="C73" s="6" t="s">
        <v>14</v>
      </c>
      <c r="D73" s="3">
        <f>D74</f>
        <v>0</v>
      </c>
      <c r="E73" s="3">
        <f>E74</f>
        <v>0</v>
      </c>
      <c r="F73" s="3">
        <f t="shared" si="0"/>
        <v>0</v>
      </c>
    </row>
    <row r="74" spans="1:6" x14ac:dyDescent="0.4">
      <c r="A74" s="35">
        <f t="shared" ref="A74:A77" si="6">A73+1</f>
        <v>61</v>
      </c>
      <c r="B74" s="6" t="s">
        <v>7</v>
      </c>
      <c r="C74" s="8" t="s">
        <v>24</v>
      </c>
      <c r="D74" s="3">
        <v>0</v>
      </c>
      <c r="E74" s="3">
        <v>0</v>
      </c>
      <c r="F74" s="3">
        <f t="shared" si="0"/>
        <v>0</v>
      </c>
    </row>
    <row r="75" spans="1:6" x14ac:dyDescent="0.4">
      <c r="A75" s="35">
        <f t="shared" si="6"/>
        <v>62</v>
      </c>
      <c r="B75" s="7" t="s">
        <v>121</v>
      </c>
      <c r="C75" s="8" t="s">
        <v>14</v>
      </c>
      <c r="D75" s="3">
        <f>D76</f>
        <v>0</v>
      </c>
      <c r="E75" s="3">
        <f>E76</f>
        <v>0</v>
      </c>
      <c r="F75" s="3">
        <f>D75+E75</f>
        <v>0</v>
      </c>
    </row>
    <row r="76" spans="1:6" x14ac:dyDescent="0.4">
      <c r="A76" s="35">
        <f t="shared" si="6"/>
        <v>63</v>
      </c>
      <c r="B76" s="6" t="s">
        <v>7</v>
      </c>
      <c r="C76" s="8" t="s">
        <v>24</v>
      </c>
      <c r="D76" s="3">
        <v>0</v>
      </c>
      <c r="E76" s="3">
        <v>0</v>
      </c>
      <c r="F76" s="3">
        <f>D76+E76</f>
        <v>0</v>
      </c>
    </row>
    <row r="77" spans="1:6" ht="39.75" customHeight="1" x14ac:dyDescent="0.4">
      <c r="A77" s="35">
        <f t="shared" si="6"/>
        <v>64</v>
      </c>
      <c r="B77" s="26" t="s">
        <v>131</v>
      </c>
      <c r="C77" s="8" t="s">
        <v>24</v>
      </c>
      <c r="D77" s="3">
        <v>702</v>
      </c>
      <c r="E77" s="13"/>
      <c r="F77" s="3">
        <f t="shared" si="0"/>
        <v>702</v>
      </c>
    </row>
    <row r="78" spans="1:6" ht="72.599999999999994" customHeight="1" x14ac:dyDescent="0.4">
      <c r="A78" s="35">
        <f t="shared" si="5"/>
        <v>65</v>
      </c>
      <c r="B78" s="26" t="s">
        <v>61</v>
      </c>
      <c r="C78" s="6" t="s">
        <v>46</v>
      </c>
      <c r="D78" s="3">
        <v>13709.58</v>
      </c>
      <c r="E78" s="13"/>
      <c r="F78" s="3">
        <f t="shared" si="0"/>
        <v>13709.58</v>
      </c>
    </row>
    <row r="79" spans="1:6" ht="36.75" customHeight="1" x14ac:dyDescent="0.4">
      <c r="A79" s="35">
        <f t="shared" si="5"/>
        <v>66</v>
      </c>
      <c r="B79" s="7" t="s">
        <v>90</v>
      </c>
      <c r="C79" s="6" t="s">
        <v>46</v>
      </c>
      <c r="D79" s="3">
        <v>0</v>
      </c>
      <c r="E79" s="13"/>
      <c r="F79" s="3">
        <f t="shared" si="0"/>
        <v>0</v>
      </c>
    </row>
    <row r="80" spans="1:6" ht="24" customHeight="1" x14ac:dyDescent="0.4">
      <c r="A80" s="35">
        <f t="shared" si="5"/>
        <v>67</v>
      </c>
      <c r="B80" s="6" t="s">
        <v>26</v>
      </c>
      <c r="C80" s="6" t="s">
        <v>15</v>
      </c>
      <c r="D80" s="3">
        <f>D81</f>
        <v>5554</v>
      </c>
      <c r="E80" s="3">
        <f>E81</f>
        <v>0</v>
      </c>
      <c r="F80" s="3">
        <f t="shared" si="0"/>
        <v>5554</v>
      </c>
    </row>
    <row r="81" spans="1:6" ht="19.95" customHeight="1" x14ac:dyDescent="0.4">
      <c r="A81" s="35">
        <f t="shared" si="5"/>
        <v>68</v>
      </c>
      <c r="B81" s="6" t="s">
        <v>16</v>
      </c>
      <c r="C81" s="6" t="s">
        <v>17</v>
      </c>
      <c r="D81" s="3">
        <f>D82+D83+D84</f>
        <v>5554</v>
      </c>
      <c r="E81" s="3">
        <f>E82+E83+E84</f>
        <v>0</v>
      </c>
      <c r="F81" s="3">
        <f t="shared" si="0"/>
        <v>5554</v>
      </c>
    </row>
    <row r="82" spans="1:6" x14ac:dyDescent="0.4">
      <c r="A82" s="35">
        <f t="shared" si="5"/>
        <v>69</v>
      </c>
      <c r="B82" s="6" t="s">
        <v>7</v>
      </c>
      <c r="C82" s="6" t="s">
        <v>25</v>
      </c>
      <c r="D82" s="3">
        <v>1400</v>
      </c>
      <c r="E82" s="3">
        <v>0</v>
      </c>
      <c r="F82" s="3">
        <f t="shared" si="0"/>
        <v>1400</v>
      </c>
    </row>
    <row r="83" spans="1:6" ht="37.200000000000003" customHeight="1" x14ac:dyDescent="0.4">
      <c r="A83" s="35">
        <f t="shared" si="5"/>
        <v>70</v>
      </c>
      <c r="B83" s="7" t="s">
        <v>66</v>
      </c>
      <c r="C83" s="6" t="s">
        <v>67</v>
      </c>
      <c r="D83" s="3">
        <v>3365</v>
      </c>
      <c r="E83" s="3"/>
      <c r="F83" s="3">
        <f t="shared" si="0"/>
        <v>3365</v>
      </c>
    </row>
    <row r="84" spans="1:6" ht="36.75" customHeight="1" x14ac:dyDescent="0.4">
      <c r="A84" s="35">
        <f t="shared" si="5"/>
        <v>71</v>
      </c>
      <c r="B84" s="7" t="s">
        <v>68</v>
      </c>
      <c r="C84" s="6" t="s">
        <v>67</v>
      </c>
      <c r="D84" s="3">
        <v>789</v>
      </c>
      <c r="E84" s="3"/>
      <c r="F84" s="3">
        <f t="shared" si="0"/>
        <v>789</v>
      </c>
    </row>
    <row r="85" spans="1:6" ht="23.4" customHeight="1" x14ac:dyDescent="0.4">
      <c r="A85" s="35">
        <f t="shared" si="5"/>
        <v>72</v>
      </c>
      <c r="B85" s="6" t="s">
        <v>34</v>
      </c>
      <c r="C85" s="6" t="s">
        <v>18</v>
      </c>
      <c r="D85" s="3">
        <f>D86+D87</f>
        <v>49126.5</v>
      </c>
      <c r="E85" s="3">
        <f>E86+E87</f>
        <v>0</v>
      </c>
      <c r="F85" s="3">
        <f>D85+E85</f>
        <v>49126.5</v>
      </c>
    </row>
    <row r="86" spans="1:6" ht="22.2" customHeight="1" x14ac:dyDescent="0.4">
      <c r="A86" s="35">
        <f t="shared" si="5"/>
        <v>73</v>
      </c>
      <c r="B86" s="6" t="s">
        <v>40</v>
      </c>
      <c r="C86" s="6" t="s">
        <v>19</v>
      </c>
      <c r="D86" s="3">
        <v>45953.5</v>
      </c>
      <c r="E86" s="25">
        <v>0</v>
      </c>
      <c r="F86" s="3">
        <f t="shared" si="0"/>
        <v>45953.5</v>
      </c>
    </row>
    <row r="87" spans="1:6" ht="21" customHeight="1" x14ac:dyDescent="0.4">
      <c r="A87" s="35">
        <f t="shared" si="5"/>
        <v>74</v>
      </c>
      <c r="B87" s="7" t="s">
        <v>132</v>
      </c>
      <c r="C87" s="6" t="s">
        <v>122</v>
      </c>
      <c r="D87" s="3">
        <v>3173</v>
      </c>
      <c r="E87" s="25">
        <v>0</v>
      </c>
      <c r="F87" s="3">
        <f t="shared" si="0"/>
        <v>3173</v>
      </c>
    </row>
    <row r="88" spans="1:6" ht="20.399999999999999" customHeight="1" x14ac:dyDescent="0.4">
      <c r="A88" s="35">
        <f t="shared" si="5"/>
        <v>75</v>
      </c>
      <c r="B88" s="6" t="s">
        <v>32</v>
      </c>
      <c r="C88" s="6" t="s">
        <v>33</v>
      </c>
      <c r="D88" s="3">
        <f>D89</f>
        <v>65269</v>
      </c>
      <c r="E88" s="3">
        <f>E89</f>
        <v>0</v>
      </c>
      <c r="F88" s="3">
        <f t="shared" si="0"/>
        <v>65269</v>
      </c>
    </row>
    <row r="89" spans="1:6" ht="51" customHeight="1" x14ac:dyDescent="0.4">
      <c r="A89" s="35">
        <f t="shared" si="5"/>
        <v>76</v>
      </c>
      <c r="B89" s="7" t="s">
        <v>62</v>
      </c>
      <c r="C89" s="6" t="s">
        <v>42</v>
      </c>
      <c r="D89" s="3">
        <v>65269</v>
      </c>
      <c r="E89" s="3">
        <v>0</v>
      </c>
      <c r="F89" s="3">
        <f t="shared" si="0"/>
        <v>65269</v>
      </c>
    </row>
    <row r="90" spans="1:6" ht="21.6" customHeight="1" x14ac:dyDescent="0.4">
      <c r="A90" s="35">
        <f t="shared" si="5"/>
        <v>77</v>
      </c>
      <c r="B90" s="7" t="s">
        <v>30</v>
      </c>
      <c r="C90" s="6" t="s">
        <v>31</v>
      </c>
      <c r="D90" s="3">
        <f>D91</f>
        <v>440</v>
      </c>
      <c r="E90" s="3">
        <f>E91</f>
        <v>0</v>
      </c>
      <c r="F90" s="3">
        <f t="shared" si="0"/>
        <v>440</v>
      </c>
    </row>
    <row r="91" spans="1:6" ht="22.95" customHeight="1" x14ac:dyDescent="0.4">
      <c r="A91" s="35">
        <f t="shared" si="5"/>
        <v>78</v>
      </c>
      <c r="B91" s="7" t="s">
        <v>97</v>
      </c>
      <c r="C91" s="6" t="s">
        <v>41</v>
      </c>
      <c r="D91" s="3">
        <v>440</v>
      </c>
      <c r="E91" s="3">
        <v>0</v>
      </c>
      <c r="F91" s="3">
        <f t="shared" si="0"/>
        <v>440</v>
      </c>
    </row>
    <row r="92" spans="1:6" ht="21" customHeight="1" x14ac:dyDescent="0.4">
      <c r="A92" s="35">
        <f t="shared" si="5"/>
        <v>79</v>
      </c>
      <c r="B92" s="6" t="s">
        <v>20</v>
      </c>
      <c r="C92" s="6" t="s">
        <v>21</v>
      </c>
      <c r="D92" s="3">
        <f>D93+D95+D96+D97+D98+D99+D100+D101+D102+D103+D104+D105+D106</f>
        <v>279648.36</v>
      </c>
      <c r="E92" s="3">
        <f>E93+E95+E96+E97+E98+E99+E100+E101+E102+E103+E104+E105+E106</f>
        <v>0</v>
      </c>
      <c r="F92" s="3">
        <f t="shared" ref="F92:F108" si="7">D92+E92</f>
        <v>279648.36</v>
      </c>
    </row>
    <row r="93" spans="1:6" ht="20.399999999999999" customHeight="1" x14ac:dyDescent="0.4">
      <c r="A93" s="35">
        <f t="shared" si="5"/>
        <v>80</v>
      </c>
      <c r="B93" s="6" t="s">
        <v>44</v>
      </c>
      <c r="C93" s="6" t="s">
        <v>21</v>
      </c>
      <c r="D93" s="3">
        <f>D94</f>
        <v>15000</v>
      </c>
      <c r="E93" s="3">
        <f>E94</f>
        <v>0</v>
      </c>
      <c r="F93" s="3">
        <f t="shared" si="7"/>
        <v>15000</v>
      </c>
    </row>
    <row r="94" spans="1:6" ht="19.2" customHeight="1" x14ac:dyDescent="0.4">
      <c r="A94" s="35">
        <f t="shared" si="5"/>
        <v>81</v>
      </c>
      <c r="B94" s="6" t="s">
        <v>7</v>
      </c>
      <c r="C94" s="6" t="s">
        <v>43</v>
      </c>
      <c r="D94" s="3">
        <v>15000</v>
      </c>
      <c r="E94" s="3">
        <v>0</v>
      </c>
      <c r="F94" s="3">
        <f t="shared" si="7"/>
        <v>15000</v>
      </c>
    </row>
    <row r="95" spans="1:6" ht="100.8" x14ac:dyDescent="0.4">
      <c r="A95" s="35">
        <f t="shared" ref="A95" si="8">A94+1</f>
        <v>82</v>
      </c>
      <c r="B95" s="27" t="s">
        <v>63</v>
      </c>
      <c r="C95" s="6" t="s">
        <v>47</v>
      </c>
      <c r="D95" s="3">
        <v>84605.14</v>
      </c>
      <c r="E95" s="3">
        <v>0</v>
      </c>
      <c r="F95" s="3">
        <f t="shared" si="7"/>
        <v>84605.14</v>
      </c>
    </row>
    <row r="96" spans="1:6" ht="50.4" x14ac:dyDescent="0.4">
      <c r="A96" s="35">
        <f t="shared" ref="A96:A97" si="9">A95+1</f>
        <v>83</v>
      </c>
      <c r="B96" s="27" t="s">
        <v>137</v>
      </c>
      <c r="C96" s="6" t="s">
        <v>47</v>
      </c>
      <c r="D96" s="3">
        <v>1449.54</v>
      </c>
      <c r="E96" s="3"/>
      <c r="F96" s="3">
        <f t="shared" si="7"/>
        <v>1449.54</v>
      </c>
    </row>
    <row r="97" spans="1:6" ht="100.8" x14ac:dyDescent="0.4">
      <c r="A97" s="35">
        <f t="shared" si="9"/>
        <v>84</v>
      </c>
      <c r="B97" s="27" t="s">
        <v>64</v>
      </c>
      <c r="C97" s="6" t="s">
        <v>47</v>
      </c>
      <c r="D97" s="3">
        <v>48796.2</v>
      </c>
      <c r="E97" s="13"/>
      <c r="F97" s="3">
        <f t="shared" si="7"/>
        <v>48796.2</v>
      </c>
    </row>
    <row r="98" spans="1:6" ht="67.2" x14ac:dyDescent="0.4">
      <c r="A98" s="35">
        <f t="shared" ref="A98:A108" si="10">A97+1</f>
        <v>85</v>
      </c>
      <c r="B98" s="27" t="s">
        <v>105</v>
      </c>
      <c r="C98" s="6" t="s">
        <v>47</v>
      </c>
      <c r="D98" s="3">
        <v>32248</v>
      </c>
      <c r="E98" s="13"/>
      <c r="F98" s="3">
        <f t="shared" si="7"/>
        <v>32248</v>
      </c>
    </row>
    <row r="99" spans="1:6" ht="67.2" x14ac:dyDescent="0.4">
      <c r="A99" s="35">
        <f t="shared" si="10"/>
        <v>86</v>
      </c>
      <c r="B99" s="27" t="s">
        <v>106</v>
      </c>
      <c r="C99" s="6" t="s">
        <v>47</v>
      </c>
      <c r="D99" s="3">
        <v>30350</v>
      </c>
      <c r="E99" s="13"/>
      <c r="F99" s="3">
        <f t="shared" si="7"/>
        <v>30350</v>
      </c>
    </row>
    <row r="100" spans="1:6" ht="75.599999999999994" customHeight="1" x14ac:dyDescent="0.4">
      <c r="A100" s="35">
        <f t="shared" si="10"/>
        <v>87</v>
      </c>
      <c r="B100" s="27" t="s">
        <v>107</v>
      </c>
      <c r="C100" s="6" t="s">
        <v>47</v>
      </c>
      <c r="D100" s="3">
        <v>2035</v>
      </c>
      <c r="E100" s="13"/>
      <c r="F100" s="3">
        <f t="shared" si="7"/>
        <v>2035</v>
      </c>
    </row>
    <row r="101" spans="1:6" ht="75" customHeight="1" x14ac:dyDescent="0.4">
      <c r="A101" s="35">
        <f t="shared" si="10"/>
        <v>88</v>
      </c>
      <c r="B101" s="27" t="s">
        <v>108</v>
      </c>
      <c r="C101" s="6" t="s">
        <v>47</v>
      </c>
      <c r="D101" s="3">
        <v>37145</v>
      </c>
      <c r="E101" s="13"/>
      <c r="F101" s="3">
        <f t="shared" si="7"/>
        <v>37145</v>
      </c>
    </row>
    <row r="102" spans="1:6" ht="71.400000000000006" customHeight="1" x14ac:dyDescent="0.4">
      <c r="A102" s="35">
        <f t="shared" si="10"/>
        <v>89</v>
      </c>
      <c r="B102" s="27" t="s">
        <v>109</v>
      </c>
      <c r="C102" s="6" t="s">
        <v>47</v>
      </c>
      <c r="D102" s="3">
        <v>15000</v>
      </c>
      <c r="E102" s="13"/>
      <c r="F102" s="3">
        <f t="shared" si="7"/>
        <v>15000</v>
      </c>
    </row>
    <row r="103" spans="1:6" ht="72" customHeight="1" x14ac:dyDescent="0.4">
      <c r="A103" s="35">
        <f t="shared" si="10"/>
        <v>90</v>
      </c>
      <c r="B103" s="27" t="s">
        <v>110</v>
      </c>
      <c r="C103" s="6" t="s">
        <v>47</v>
      </c>
      <c r="D103" s="3">
        <v>5198.47</v>
      </c>
      <c r="E103" s="13"/>
      <c r="F103" s="3">
        <f t="shared" si="7"/>
        <v>5198.47</v>
      </c>
    </row>
    <row r="104" spans="1:6" ht="79.95" customHeight="1" x14ac:dyDescent="0.4">
      <c r="A104" s="35">
        <f t="shared" si="10"/>
        <v>91</v>
      </c>
      <c r="B104" s="27" t="s">
        <v>111</v>
      </c>
      <c r="C104" s="6" t="s">
        <v>47</v>
      </c>
      <c r="D104" s="3">
        <v>781.5</v>
      </c>
      <c r="E104" s="13"/>
      <c r="F104" s="3">
        <f t="shared" si="7"/>
        <v>781.5</v>
      </c>
    </row>
    <row r="105" spans="1:6" ht="70.2" customHeight="1" x14ac:dyDescent="0.4">
      <c r="A105" s="35">
        <f t="shared" si="10"/>
        <v>92</v>
      </c>
      <c r="B105" s="27" t="s">
        <v>112</v>
      </c>
      <c r="C105" s="6" t="s">
        <v>47</v>
      </c>
      <c r="D105" s="3">
        <v>2</v>
      </c>
      <c r="E105" s="13"/>
      <c r="F105" s="3">
        <f t="shared" si="7"/>
        <v>2</v>
      </c>
    </row>
    <row r="106" spans="1:6" ht="19.95" customHeight="1" x14ac:dyDescent="0.4">
      <c r="A106" s="35">
        <f t="shared" si="10"/>
        <v>93</v>
      </c>
      <c r="B106" s="27" t="s">
        <v>72</v>
      </c>
      <c r="C106" s="6" t="s">
        <v>73</v>
      </c>
      <c r="D106" s="3">
        <v>7037.51</v>
      </c>
      <c r="E106" s="13"/>
      <c r="F106" s="3">
        <f t="shared" si="7"/>
        <v>7037.51</v>
      </c>
    </row>
    <row r="107" spans="1:6" ht="22.95" customHeight="1" x14ac:dyDescent="0.4">
      <c r="A107" s="35">
        <f t="shared" si="10"/>
        <v>94</v>
      </c>
      <c r="B107" s="6" t="s">
        <v>48</v>
      </c>
      <c r="C107" s="6" t="s">
        <v>49</v>
      </c>
      <c r="D107" s="3">
        <f>D108</f>
        <v>3008</v>
      </c>
      <c r="E107" s="3">
        <f>E108</f>
        <v>0</v>
      </c>
      <c r="F107" s="3">
        <f t="shared" si="7"/>
        <v>3008</v>
      </c>
    </row>
    <row r="108" spans="1:6" ht="19.95" customHeight="1" x14ac:dyDescent="0.4">
      <c r="A108" s="35">
        <f t="shared" si="10"/>
        <v>95</v>
      </c>
      <c r="B108" s="7" t="s">
        <v>65</v>
      </c>
      <c r="C108" s="6" t="s">
        <v>50</v>
      </c>
      <c r="D108" s="3">
        <v>3008</v>
      </c>
      <c r="E108" s="13"/>
      <c r="F108" s="3">
        <f t="shared" si="7"/>
        <v>3008</v>
      </c>
    </row>
    <row r="109" spans="1:6" ht="19.95" customHeight="1" x14ac:dyDescent="0.4">
      <c r="A109" s="12"/>
      <c r="B109" s="28"/>
      <c r="C109" s="15"/>
      <c r="D109" s="29"/>
      <c r="E109" s="17"/>
      <c r="F109" s="29"/>
    </row>
    <row r="110" spans="1:6" x14ac:dyDescent="0.4">
      <c r="A110" s="12"/>
      <c r="B110" s="18"/>
      <c r="C110" s="50" t="s">
        <v>100</v>
      </c>
      <c r="D110" s="50"/>
      <c r="E110" s="50"/>
      <c r="F110" s="50"/>
    </row>
    <row r="111" spans="1:6" x14ac:dyDescent="0.4">
      <c r="A111" s="9"/>
      <c r="B111" s="18" t="s">
        <v>99</v>
      </c>
      <c r="C111" s="50" t="s">
        <v>101</v>
      </c>
      <c r="D111" s="50"/>
      <c r="E111" s="50"/>
      <c r="F111" s="50"/>
    </row>
    <row r="112" spans="1:6" x14ac:dyDescent="0.4">
      <c r="A112" s="9"/>
      <c r="B112" s="18" t="s">
        <v>102</v>
      </c>
      <c r="C112" s="50" t="s">
        <v>103</v>
      </c>
      <c r="D112" s="50"/>
      <c r="E112" s="50"/>
      <c r="F112" s="50"/>
    </row>
    <row r="113" spans="1:4" x14ac:dyDescent="0.4">
      <c r="A113" s="9"/>
      <c r="B113" s="10"/>
      <c r="C113" s="10"/>
      <c r="D113" s="1"/>
    </row>
    <row r="114" spans="1:4" x14ac:dyDescent="0.4">
      <c r="A114" s="9"/>
      <c r="B114" s="30"/>
      <c r="C114" s="31"/>
      <c r="D114" s="1"/>
    </row>
    <row r="115" spans="1:4" x14ac:dyDescent="0.4">
      <c r="B115" s="40"/>
      <c r="C115" s="40"/>
      <c r="D115" s="1"/>
    </row>
    <row r="116" spans="1:4" x14ac:dyDescent="0.4">
      <c r="B116" s="30"/>
      <c r="C116" s="31"/>
      <c r="D116" s="1"/>
    </row>
    <row r="117" spans="1:4" x14ac:dyDescent="0.4">
      <c r="D117" s="1"/>
    </row>
  </sheetData>
  <mergeCells count="16">
    <mergeCell ref="A1:F1"/>
    <mergeCell ref="A6:F6"/>
    <mergeCell ref="A7:F7"/>
    <mergeCell ref="B115:C115"/>
    <mergeCell ref="A10:A13"/>
    <mergeCell ref="B10:B13"/>
    <mergeCell ref="C10:C13"/>
    <mergeCell ref="D10:D13"/>
    <mergeCell ref="C110:F110"/>
    <mergeCell ref="C111:F111"/>
    <mergeCell ref="C112:F112"/>
    <mergeCell ref="F10:F13"/>
    <mergeCell ref="A2:B2"/>
    <mergeCell ref="A3:B3"/>
    <mergeCell ref="A4:B4"/>
    <mergeCell ref="E10:E13"/>
  </mergeCells>
  <phoneticPr fontId="2" type="noConversion"/>
  <pageMargins left="0.704330708661417" right="1.8110236220472E-2" top="6.4960630000000005E-2" bottom="0.30559055118110201" header="0" footer="0"/>
  <pageSetup scale="84" orientation="portrait" r:id="rId1"/>
  <headerFooter alignWithMargins="0"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Sheet 4</vt:lpstr>
      <vt:lpstr>'Sheet 4'!Imprimare_titluri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2022-04-28T05:41:22Z</cp:lastPrinted>
  <dcterms:created xsi:type="dcterms:W3CDTF">2009-05-18T06:15:42Z</dcterms:created>
  <dcterms:modified xsi:type="dcterms:W3CDTF">2022-04-28T05:41:43Z</dcterms:modified>
</cp:coreProperties>
</file>