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480" windowHeight="11595"/>
  </bookViews>
  <sheets>
    <sheet name="2a" sheetId="1" r:id="rId1"/>
  </sheets>
  <definedNames>
    <definedName name="_xlnm._FilterDatabase" localSheetId="0" hidden="1">'2a'!$A$8:$D$227</definedName>
    <definedName name="_xlnm.Print_Titles" localSheetId="0">'2a'!$9:$12</definedName>
  </definedNames>
  <calcPr calcId="125725"/>
</workbook>
</file>

<file path=xl/calcChain.xml><?xml version="1.0" encoding="utf-8"?>
<calcChain xmlns="http://schemas.openxmlformats.org/spreadsheetml/2006/main">
  <c r="D37" i="1"/>
  <c r="D226"/>
  <c r="D225" s="1"/>
  <c r="E40"/>
  <c r="E222"/>
  <c r="E221" s="1"/>
  <c r="E220" s="1"/>
  <c r="E45"/>
  <c r="E42"/>
  <c r="E55"/>
  <c r="E64"/>
  <c r="E68"/>
  <c r="E83"/>
  <c r="E88"/>
  <c r="E87" s="1"/>
  <c r="F87" s="1"/>
  <c r="E93"/>
  <c r="E92" s="1"/>
  <c r="F92" s="1"/>
  <c r="E97"/>
  <c r="E96" s="1"/>
  <c r="F96" s="1"/>
  <c r="E102"/>
  <c r="E101" s="1"/>
  <c r="F101" s="1"/>
  <c r="E107"/>
  <c r="E106" s="1"/>
  <c r="F106" s="1"/>
  <c r="E112"/>
  <c r="E111" s="1"/>
  <c r="F111" s="1"/>
  <c r="E117"/>
  <c r="E116" s="1"/>
  <c r="F116" s="1"/>
  <c r="E122"/>
  <c r="E121" s="1"/>
  <c r="F121" s="1"/>
  <c r="E127"/>
  <c r="E126" s="1"/>
  <c r="F126" s="1"/>
  <c r="E132"/>
  <c r="E131" s="1"/>
  <c r="F131" s="1"/>
  <c r="E137"/>
  <c r="E136" s="1"/>
  <c r="F136" s="1"/>
  <c r="E141"/>
  <c r="E140" s="1"/>
  <c r="F140" s="1"/>
  <c r="E195"/>
  <c r="E152" s="1"/>
  <c r="E201"/>
  <c r="E213"/>
  <c r="E212" s="1"/>
  <c r="F212" s="1"/>
  <c r="E47"/>
  <c r="E46" s="1"/>
  <c r="E17"/>
  <c r="E16" s="1"/>
  <c r="F71"/>
  <c r="F162"/>
  <c r="F217"/>
  <c r="F203"/>
  <c r="F14"/>
  <c r="F15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40"/>
  <c r="F41"/>
  <c r="F42"/>
  <c r="F43"/>
  <c r="F44"/>
  <c r="F45"/>
  <c r="F47"/>
  <c r="F48"/>
  <c r="F49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2"/>
  <c r="F73"/>
  <c r="F74"/>
  <c r="F75"/>
  <c r="F76"/>
  <c r="F77"/>
  <c r="F78"/>
  <c r="F79"/>
  <c r="F83"/>
  <c r="F84"/>
  <c r="F85"/>
  <c r="F86"/>
  <c r="F88"/>
  <c r="F89"/>
  <c r="F90"/>
  <c r="F91"/>
  <c r="F93"/>
  <c r="F94"/>
  <c r="F95"/>
  <c r="F97"/>
  <c r="F98"/>
  <c r="F99"/>
  <c r="F100"/>
  <c r="F102"/>
  <c r="F103"/>
  <c r="F104"/>
  <c r="F105"/>
  <c r="F107"/>
  <c r="F108"/>
  <c r="F109"/>
  <c r="F110"/>
  <c r="F112"/>
  <c r="F113"/>
  <c r="F114"/>
  <c r="F115"/>
  <c r="F117"/>
  <c r="F118"/>
  <c r="F119"/>
  <c r="F120"/>
  <c r="F122"/>
  <c r="F123"/>
  <c r="F124"/>
  <c r="F125"/>
  <c r="F127"/>
  <c r="F128"/>
  <c r="F129"/>
  <c r="F130"/>
  <c r="F132"/>
  <c r="F133"/>
  <c r="F134"/>
  <c r="F135"/>
  <c r="F137"/>
  <c r="F138"/>
  <c r="F139"/>
  <c r="F141"/>
  <c r="F142"/>
  <c r="F143"/>
  <c r="F144"/>
  <c r="F145"/>
  <c r="F146"/>
  <c r="F147"/>
  <c r="F148"/>
  <c r="F149"/>
  <c r="F150"/>
  <c r="F151"/>
  <c r="F153"/>
  <c r="F154"/>
  <c r="F155"/>
  <c r="F156"/>
  <c r="F157"/>
  <c r="F158"/>
  <c r="F159"/>
  <c r="F160"/>
  <c r="F161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4"/>
  <c r="F205"/>
  <c r="F206"/>
  <c r="F207"/>
  <c r="F211"/>
  <c r="F208"/>
  <c r="F209"/>
  <c r="F210"/>
  <c r="F213"/>
  <c r="F214"/>
  <c r="F215"/>
  <c r="F216"/>
  <c r="F218"/>
  <c r="F219"/>
  <c r="F222"/>
  <c r="F223"/>
  <c r="F224"/>
  <c r="F226"/>
  <c r="F227"/>
  <c r="F13"/>
  <c r="E50" l="1"/>
  <c r="E39"/>
  <c r="F39" s="1"/>
  <c r="F46"/>
  <c r="D38"/>
  <c r="F225"/>
  <c r="F17"/>
  <c r="E82"/>
  <c r="E37"/>
  <c r="F37" s="1"/>
  <c r="F16"/>
  <c r="F220"/>
  <c r="F221"/>
  <c r="F50"/>
  <c r="A14"/>
  <c r="A15" s="1"/>
  <c r="A16" s="1"/>
  <c r="A17" s="1"/>
  <c r="A18" s="1"/>
  <c r="A19" s="1"/>
  <c r="A20" s="1"/>
  <c r="A21" s="1"/>
  <c r="A22" s="1"/>
  <c r="E81" l="1"/>
  <c r="F82"/>
  <c r="F152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E80" l="1"/>
  <c r="F81"/>
  <c r="A63"/>
  <c r="A64" s="1"/>
  <c r="A65" s="1"/>
  <c r="A66" s="1"/>
  <c r="A67" s="1"/>
  <c r="A68" s="1"/>
  <c r="A69" l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E38"/>
  <c r="F38" s="1"/>
  <c r="F80"/>
  <c r="A204" l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</calcChain>
</file>

<file path=xl/sharedStrings.xml><?xml version="1.0" encoding="utf-8"?>
<sst xmlns="http://schemas.openxmlformats.org/spreadsheetml/2006/main" count="442" uniqueCount="200">
  <si>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</si>
  <si>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</si>
  <si>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</si>
  <si>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</si>
  <si>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</si>
  <si>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</si>
  <si>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</si>
  <si>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</si>
  <si>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</si>
  <si>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</si>
  <si>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Sume aloc.din cote def.din imp.venit pt echilibr.bug.locale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</si>
  <si>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</si>
  <si>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</si>
  <si>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</si>
  <si>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</si>
  <si>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</si>
  <si>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susţinerea sist.de prot.copil</t>
  </si>
  <si>
    <t>Sume defalc.din TVA pt sust.centr.de asist soc a pers cu hand.</t>
  </si>
  <si>
    <t xml:space="preserve">Sume defalcate din TVA pt.învăţământ special </t>
  </si>
  <si>
    <t xml:space="preserve">Sume defalcate din TVA pt.Serv.de Evidenţa Populaţiei </t>
  </si>
  <si>
    <t>Sume defalcate din TVA pt.personal neclerical</t>
  </si>
  <si>
    <t>Sume defalcate din TVA pt drumuri judetene</t>
  </si>
  <si>
    <t>11 02 05</t>
  </si>
  <si>
    <t>Sume defalcate din TVA pt.echilibrare</t>
  </si>
  <si>
    <t>11 02 06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</si>
  <si>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</si>
  <si>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</si>
  <si>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</si>
  <si>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</si>
  <si>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</si>
  <si>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</si>
  <si>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</si>
  <si>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36 02</t>
  </si>
  <si>
    <t>Finanţarea drepturilor acordate persoanelor cu handicap</t>
  </si>
  <si>
    <t>42 02 21</t>
  </si>
  <si>
    <t>Subv.primite de adm.loc.în cadrul progr.FEGA-APIA-PEAD</t>
  </si>
  <si>
    <t>42 02 42</t>
  </si>
  <si>
    <t>Subvenţii pentru finanţarea camerelor agricole</t>
  </si>
  <si>
    <t>42 02 44</t>
  </si>
  <si>
    <t>Subvenţii de la alte administraţii</t>
  </si>
  <si>
    <t>43 02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</si>
  <si>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</si>
  <si>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</si>
  <si>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</si>
  <si>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</si>
  <si>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</si>
  <si>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</si>
  <si>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</si>
  <si>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</si>
  <si>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</si>
  <si>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</si>
  <si>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</si>
  <si>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</si>
  <si>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</si>
  <si>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</si>
  <si>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</si>
  <si>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</si>
  <si>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</si>
  <si>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</si>
  <si>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</si>
  <si>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</si>
  <si>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</si>
  <si>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</si>
  <si>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</si>
  <si>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 xml:space="preserve">ATOP </t>
  </si>
  <si>
    <t xml:space="preserve">54 02 </t>
  </si>
  <si>
    <t>Fond de rezervă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</si>
  <si>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</si>
  <si>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</si>
  <si>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</si>
  <si>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</si>
  <si>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</si>
  <si>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</si>
  <si>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Protecţie civila</t>
  </si>
  <si>
    <t>61 02 20</t>
  </si>
  <si>
    <t>Cap 65.02 ÎNVĂŢĂMÂNT</t>
  </si>
  <si>
    <t>65 02</t>
  </si>
  <si>
    <t xml:space="preserve">65 02 </t>
  </si>
  <si>
    <t>65 02 10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</si>
  <si>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</si>
  <si>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</si>
  <si>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</si>
  <si>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</si>
  <si>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Învăţământ special integrat-alocaţie hrană</t>
  </si>
  <si>
    <t>Program "Corn si lapte"</t>
  </si>
  <si>
    <t>Asistenţă socială</t>
  </si>
  <si>
    <t>65 02 57</t>
  </si>
  <si>
    <t>Program "Încurajare consum fructe în şcoli"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</si>
  <si>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</si>
  <si>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</si>
  <si>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</si>
  <si>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</si>
  <si>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</si>
  <si>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</si>
  <si>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</si>
  <si>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</si>
  <si>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</si>
  <si>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</si>
  <si>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</si>
  <si>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</si>
  <si>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</si>
  <si>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</si>
  <si>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</si>
  <si>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</si>
  <si>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</si>
  <si>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</si>
  <si>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</si>
  <si>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</si>
  <si>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</si>
  <si>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</si>
  <si>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</si>
  <si>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Alte culte</t>
  </si>
  <si>
    <t>Cap.67 02 RECREERE</t>
  </si>
  <si>
    <t>Sport</t>
  </si>
  <si>
    <t>Alte  cheltuieli</t>
  </si>
  <si>
    <t>Alte acţiuni de cultură</t>
  </si>
  <si>
    <t>Fond tineret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</si>
  <si>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</si>
  <si>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</si>
  <si>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</si>
  <si>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</si>
  <si>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</si>
  <si>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</si>
  <si>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</si>
  <si>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68 02 51</t>
  </si>
  <si>
    <t>Cap 70 02 SERVICII ŞI DEZVOLTARE PUBLICĂ</t>
  </si>
  <si>
    <t>70 02</t>
  </si>
  <si>
    <t>SC COMPANIA DE APA "SOMES" SA</t>
  </si>
  <si>
    <t xml:space="preserve">70 02 </t>
  </si>
  <si>
    <t>Fond de rezerva - Fond IID</t>
  </si>
  <si>
    <t>70 02 20</t>
  </si>
  <si>
    <t>Cap 83 02 AGRICULTURA, SILVICULTURA</t>
  </si>
  <si>
    <t>83 02</t>
  </si>
  <si>
    <t>Camera Agricolă Judeţeană</t>
  </si>
  <si>
    <t>83 02 51</t>
  </si>
  <si>
    <t>83 02 10</t>
  </si>
  <si>
    <t>83 02 20</t>
  </si>
  <si>
    <t>Cap 84 02 TRANSPORTURI</t>
  </si>
  <si>
    <t>84 02</t>
  </si>
  <si>
    <t xml:space="preserve"> R. A .A. D. P. P.</t>
  </si>
  <si>
    <t>Cap 61.02 ORDINE PUBLICĂ ŞI SIGURANTA NAŢIONALĂ</t>
  </si>
  <si>
    <t xml:space="preserve">                Contrasemnează,</t>
  </si>
  <si>
    <t xml:space="preserve">    SECRETAR AL JUDEŢULUI</t>
  </si>
  <si>
    <t xml:space="preserve">               SIMONA GACI</t>
  </si>
  <si>
    <t>Sume defalcate din TVA pt.învăţământ special-sentinţe judecătoreşti salarii</t>
  </si>
  <si>
    <t>Cheltuieli personal</t>
  </si>
  <si>
    <t>Transferuri între unit.ale adm. publice</t>
  </si>
  <si>
    <t>mii lei</t>
  </si>
  <si>
    <t>Custodie Cheile Turzii</t>
  </si>
  <si>
    <t>Vărsăminte din secţiunea de funcţionare pentru finanţarea secţiunii de dezvoltare</t>
  </si>
  <si>
    <t>37 02 03</t>
  </si>
  <si>
    <t>Hotărări judecătoreşti pt plata salariilor</t>
  </si>
  <si>
    <t xml:space="preserve">Episcopia Română Unită cu Roma Greco-Catolică de Cluj- Gherla- Complexul Catedralei Greco-Catolice </t>
  </si>
  <si>
    <t>Liceul Tehnologic Special pentru Deficienţi de Auz</t>
  </si>
  <si>
    <t>Şcoala Gimnazială Specială Pt.Deficienţi de Auz Kozmutza Flora</t>
  </si>
  <si>
    <t>Liceul Special pentru Deficienţi de Vedere</t>
  </si>
  <si>
    <t>Liceul Tehnologic Special  SAMUS</t>
  </si>
  <si>
    <t>Şcoala Gimnazială Specială Transilvania- Baciu</t>
  </si>
  <si>
    <t>Şcoala Gimnazială Specială Dej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</si>
  <si>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</si>
  <si>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</si>
  <si>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</si>
  <si>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Şcoala Profesională Gherla</t>
  </si>
  <si>
    <t>55F</t>
  </si>
  <si>
    <t>Alte transferuri</t>
  </si>
  <si>
    <t>OMEPTA</t>
  </si>
  <si>
    <t>Cofinanţare proiect Infrastructură Unitatea Specială de Aviaţie</t>
  </si>
  <si>
    <t>61 02 51</t>
  </si>
  <si>
    <t>Total cheltuieli de personal, din care:</t>
  </si>
  <si>
    <t xml:space="preserve">Total şcoli, din care: </t>
  </si>
  <si>
    <t xml:space="preserve">Alte transferuri </t>
  </si>
  <si>
    <t>84 02 55F</t>
  </si>
  <si>
    <t>Sume defalcate din TVA pt. Sprijinirea consumunului de fructe în şcoli</t>
  </si>
  <si>
    <t>Transferuri curente în strainătate</t>
  </si>
  <si>
    <t>54 02 55</t>
  </si>
  <si>
    <t>Şcoala de Arte şi Meserii Poiana Turda</t>
  </si>
  <si>
    <t xml:space="preserve">Sume defalcate din TVA pt. acordare produse lactate şi de panificaţie şi miere de albine </t>
  </si>
  <si>
    <r>
      <t xml:space="preserve">    BUGETUL LOCAL </t>
    </r>
    <r>
      <rPr>
        <b/>
        <sz val="11"/>
        <color indexed="10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AL JUDEŢULUI CLUJ PE ANUL 2014, PE CAPITOLE, SUBCAPITOLE, TITLURI, ARTICOLE ŞI ALINIATE </t>
    </r>
  </si>
  <si>
    <t>Bunuri si servicii-proiect colaborare regiunea Malopolska</t>
  </si>
  <si>
    <t>"Programe, proiecte socio-educaţionale"</t>
  </si>
  <si>
    <t>Proiecte mari cultură-de interes naţional, internaţional</t>
  </si>
  <si>
    <t>Societatea Nationala de Cruce Rosie - Filiala Cluj</t>
  </si>
  <si>
    <t>54 02 59</t>
  </si>
  <si>
    <t>Arhiepiscopia Ortodoxă a Vadului, Feleacului şi Clujului: Campus Teologic Nicolae Ivan, Centrul Misionar Sf. Apostol Andrei</t>
  </si>
  <si>
    <t>Sprijin financiar  lăcaşuri de cult - Cultul Reformat, Romano-catolic, Unitarian, Evanghelic şi Mozaic</t>
  </si>
  <si>
    <t xml:space="preserve"> BUGET APROBAT 2014</t>
  </si>
  <si>
    <t>INFLUENŢE</t>
  </si>
  <si>
    <t>BUGET RECTIFICAT 2014</t>
  </si>
  <si>
    <t>Spitale- total, din care:</t>
  </si>
  <si>
    <t>66 02</t>
  </si>
  <si>
    <t>Transferuri între unităţi ale admin.publice-cheltuieli curente</t>
  </si>
  <si>
    <t>66 02 51F</t>
  </si>
  <si>
    <t xml:space="preserve">                               Secţiunea de funcţionare</t>
  </si>
  <si>
    <t xml:space="preserve">             P   PREŞEDINTE,</t>
  </si>
  <si>
    <t xml:space="preserve">           VICEPREŞEDINTE</t>
  </si>
  <si>
    <t xml:space="preserve">       VAKAR ISTVAN VALENTIN</t>
  </si>
  <si>
    <t>Fond de rezervă, total din care:</t>
  </si>
  <si>
    <t>Fond  de rezervă alocat</t>
  </si>
  <si>
    <t>Anexa nr. 2a</t>
  </si>
  <si>
    <t>la Hotărârea nr. 268/2014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</si>
</sst>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charset val="238"/>
    </font>
    <font>
      <sz val="10"/>
      <name val="Arial"/>
      <charset val="238"/>
    </font>
    <font>
      <sz val="10"/>
      <name val="Arial"/>
      <charset val="238"/>
    </font>
    <font>
      <sz val="12"/>
      <name val="Arial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3" fillId="0" borderId="0" xfId="1" applyFont="1" applyAlignment="1">
      <alignment horizontal="lef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3" fillId="0" borderId="0" xfId="1" applyFont="1" applyFill="1" applyBorder="1" applyAlignment="1">
      <alignment horizontal="center"/>
    </xf>
    <xf numFmtId="4" fontId="4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/>
    <xf numFmtId="0" fontId="9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/>
    </xf>
    <xf numFmtId="0" fontId="11" fillId="0" borderId="0" xfId="0" applyFont="1" applyAlignment="1"/>
    <xf numFmtId="0" fontId="9" fillId="0" borderId="0" xfId="1" applyFont="1" applyAlignment="1">
      <alignment horizontal="center" vertical="center" wrapText="1"/>
    </xf>
    <xf numFmtId="15" fontId="9" fillId="0" borderId="0" xfId="1" applyNumberFormat="1" applyFont="1" applyAlignment="1">
      <alignment horizontal="center" vertical="center"/>
    </xf>
    <xf numFmtId="14" fontId="9" fillId="0" borderId="0" xfId="1" applyNumberFormat="1" applyFont="1" applyAlignment="1">
      <alignment horizontal="left"/>
    </xf>
    <xf numFmtId="15" fontId="9" fillId="0" borderId="0" xfId="1" applyNumberFormat="1" applyFont="1" applyAlignment="1"/>
    <xf numFmtId="0" fontId="9" fillId="0" borderId="0" xfId="0" applyFont="1" applyAlignment="1">
      <alignment horizontal="right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/>
    <xf numFmtId="4" fontId="8" fillId="0" borderId="0" xfId="0" applyNumberFormat="1" applyFont="1" applyBorder="1"/>
    <xf numFmtId="0" fontId="8" fillId="0" borderId="0" xfId="1" applyFont="1" applyAlignment="1">
      <alignment horizontal="center" vertical="center"/>
    </xf>
    <xf numFmtId="0" fontId="9" fillId="0" borderId="0" xfId="1" applyFont="1" applyFill="1" applyBorder="1" applyAlignment="1"/>
    <xf numFmtId="0" fontId="8" fillId="0" borderId="0" xfId="1" applyFont="1"/>
    <xf numFmtId="0" fontId="9" fillId="0" borderId="0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horizontal="right"/>
    </xf>
    <xf numFmtId="0" fontId="13" fillId="0" borderId="1" xfId="1" applyFont="1" applyBorder="1"/>
    <xf numFmtId="0" fontId="14" fillId="0" borderId="1" xfId="1" applyFont="1" applyBorder="1"/>
    <xf numFmtId="0" fontId="1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15" fillId="0" borderId="1" xfId="1" applyFont="1" applyBorder="1"/>
    <xf numFmtId="0" fontId="3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/>
    <xf numFmtId="4" fontId="2" fillId="0" borderId="0" xfId="0" applyNumberFormat="1" applyFont="1" applyBorder="1"/>
    <xf numFmtId="0" fontId="9" fillId="0" borderId="0" xfId="1" applyFont="1" applyFill="1" applyBorder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6"/>
  <sheetViews>
    <sheetView tabSelected="1" topLeftCell="A197" workbookViewId="0">
      <selection activeCell="H12" sqref="H12"/>
    </sheetView>
  </sheetViews>
  <sheetFormatPr defaultRowHeight="12.75"/>
  <cols>
    <col min="1" max="1" width="4.7109375" style="6" customWidth="1"/>
    <col min="2" max="2" width="55" style="1" customWidth="1"/>
    <col min="3" max="3" width="8.85546875" style="1" customWidth="1"/>
    <col min="4" max="4" width="10.7109375" style="3" customWidth="1"/>
    <col min="5" max="5" width="11.28515625" style="3" customWidth="1"/>
    <col min="6" max="6" width="12.5703125" style="3" customWidth="1"/>
    <col min="7" max="7" width="9.140625" style="3"/>
    <col min="8" max="8" width="14.7109375" style="3" customWidth="1"/>
    <col min="9" max="16384" width="9.140625" style="3"/>
  </cols>
  <sheetData>
    <row r="1" spans="1:11" s="8" customFormat="1" ht="15">
      <c r="A1" s="63" t="s">
        <v>0</v>
      </c>
      <c r="B1" s="63"/>
      <c r="C1" s="11"/>
      <c r="D1" s="12"/>
      <c r="E1" s="59" t="s">
        <v>198</v>
      </c>
      <c r="F1" s="59"/>
      <c r="H1" s="12"/>
      <c r="I1" s="12"/>
    </row>
    <row r="2" spans="1:11" s="8" customFormat="1" ht="15">
      <c r="A2" s="63" t="s">
        <v>1</v>
      </c>
      <c r="B2" s="63"/>
      <c r="C2" s="14"/>
      <c r="D2" s="13"/>
      <c r="E2" s="61" t="s">
        <v>199</v>
      </c>
      <c r="F2" s="61"/>
      <c r="I2" s="60"/>
      <c r="J2" s="60"/>
      <c r="K2" s="60"/>
    </row>
    <row r="3" spans="1:11" s="8" customFormat="1" ht="15">
      <c r="A3" s="63" t="s">
        <v>2</v>
      </c>
      <c r="B3" s="63"/>
      <c r="C3" s="15"/>
      <c r="D3" s="13"/>
      <c r="E3" s="13"/>
      <c r="F3" s="13"/>
    </row>
    <row r="4" spans="1:11" s="8" customFormat="1" ht="15.75">
      <c r="A4" s="16"/>
      <c r="B4" s="17"/>
      <c r="C4" s="15"/>
      <c r="D4" s="18"/>
      <c r="E4" s="13"/>
      <c r="F4" s="13"/>
    </row>
    <row r="5" spans="1:11" s="8" customFormat="1" ht="36" customHeight="1">
      <c r="A5" s="62" t="s">
        <v>177</v>
      </c>
      <c r="B5" s="62"/>
      <c r="C5" s="62"/>
      <c r="D5" s="62"/>
      <c r="E5" s="62"/>
      <c r="F5" s="62"/>
    </row>
    <row r="6" spans="1:11" s="8" customFormat="1" ht="18.75" customHeight="1">
      <c r="A6" s="48"/>
      <c r="B6" s="48"/>
      <c r="C6" s="48"/>
      <c r="D6" s="48"/>
      <c r="E6" s="48"/>
      <c r="F6" s="48"/>
    </row>
    <row r="7" spans="1:11" s="8" customFormat="1" ht="20.25" customHeight="1">
      <c r="A7" s="19"/>
      <c r="B7" s="62" t="s">
        <v>192</v>
      </c>
      <c r="C7" s="62"/>
      <c r="D7" s="62"/>
      <c r="E7" s="13"/>
      <c r="F7" s="13"/>
    </row>
    <row r="8" spans="1:11" ht="14.25">
      <c r="A8" s="20"/>
      <c r="B8" s="21"/>
      <c r="C8" s="22"/>
      <c r="D8" s="23"/>
      <c r="E8" s="13"/>
      <c r="F8" s="23" t="s">
        <v>147</v>
      </c>
    </row>
    <row r="9" spans="1:11" s="1" customFormat="1" ht="14.25" customHeight="1">
      <c r="A9" s="53" t="s">
        <v>3</v>
      </c>
      <c r="B9" s="56" t="s">
        <v>4</v>
      </c>
      <c r="C9" s="56" t="s">
        <v>5</v>
      </c>
      <c r="D9" s="53" t="s">
        <v>185</v>
      </c>
      <c r="E9" s="53" t="s">
        <v>186</v>
      </c>
      <c r="F9" s="53" t="s">
        <v>187</v>
      </c>
    </row>
    <row r="10" spans="1:11" s="1" customFormat="1" ht="12.75" customHeight="1">
      <c r="A10" s="54"/>
      <c r="B10" s="57"/>
      <c r="C10" s="57"/>
      <c r="D10" s="54"/>
      <c r="E10" s="54"/>
      <c r="F10" s="54"/>
    </row>
    <row r="11" spans="1:11" s="1" customFormat="1" ht="12.75" customHeight="1">
      <c r="A11" s="54"/>
      <c r="B11" s="57"/>
      <c r="C11" s="57"/>
      <c r="D11" s="54"/>
      <c r="E11" s="54"/>
      <c r="F11" s="54"/>
    </row>
    <row r="12" spans="1:11" s="1" customFormat="1" ht="9" customHeight="1">
      <c r="A12" s="55"/>
      <c r="B12" s="58"/>
      <c r="C12" s="58"/>
      <c r="D12" s="55"/>
      <c r="E12" s="55"/>
      <c r="F12" s="55"/>
    </row>
    <row r="13" spans="1:11">
      <c r="A13" s="31">
        <v>1</v>
      </c>
      <c r="B13" s="32" t="s">
        <v>6</v>
      </c>
      <c r="C13" s="33" t="s">
        <v>7</v>
      </c>
      <c r="D13" s="34">
        <v>5000</v>
      </c>
      <c r="E13" s="34"/>
      <c r="F13" s="34">
        <f>D13+E13</f>
        <v>5000</v>
      </c>
    </row>
    <row r="14" spans="1:11">
      <c r="A14" s="31">
        <f t="shared" ref="A14:A87" si="0">A13+1</f>
        <v>2</v>
      </c>
      <c r="B14" s="32" t="s">
        <v>8</v>
      </c>
      <c r="C14" s="32" t="s">
        <v>9</v>
      </c>
      <c r="D14" s="34">
        <v>103281</v>
      </c>
      <c r="E14" s="34"/>
      <c r="F14" s="34">
        <f t="shared" ref="F14:F78" si="1">D14+E14</f>
        <v>103281</v>
      </c>
    </row>
    <row r="15" spans="1:11">
      <c r="A15" s="31">
        <f t="shared" si="0"/>
        <v>3</v>
      </c>
      <c r="B15" s="32" t="s">
        <v>10</v>
      </c>
      <c r="C15" s="32" t="s">
        <v>11</v>
      </c>
      <c r="D15" s="34">
        <v>47250</v>
      </c>
      <c r="E15" s="34">
        <v>810</v>
      </c>
      <c r="F15" s="34">
        <f t="shared" si="1"/>
        <v>48060</v>
      </c>
    </row>
    <row r="16" spans="1:11">
      <c r="A16" s="31">
        <f t="shared" si="0"/>
        <v>4</v>
      </c>
      <c r="B16" s="32" t="s">
        <v>12</v>
      </c>
      <c r="C16" s="32" t="s">
        <v>13</v>
      </c>
      <c r="D16" s="34">
        <v>97840</v>
      </c>
      <c r="E16" s="34">
        <f>E17+E26+E27</f>
        <v>13345</v>
      </c>
      <c r="F16" s="34">
        <f t="shared" si="1"/>
        <v>111185</v>
      </c>
    </row>
    <row r="17" spans="1:8" ht="25.5">
      <c r="A17" s="31">
        <f t="shared" si="0"/>
        <v>5</v>
      </c>
      <c r="B17" s="46" t="s">
        <v>14</v>
      </c>
      <c r="C17" s="32" t="s">
        <v>15</v>
      </c>
      <c r="D17" s="34">
        <v>75649</v>
      </c>
      <c r="E17" s="34">
        <f>E18+E19+E20+E21+E22+E23+E24+E25</f>
        <v>1027</v>
      </c>
      <c r="F17" s="34">
        <f t="shared" si="1"/>
        <v>76676</v>
      </c>
    </row>
    <row r="18" spans="1:8">
      <c r="A18" s="31">
        <f t="shared" si="0"/>
        <v>6</v>
      </c>
      <c r="B18" s="32" t="s">
        <v>16</v>
      </c>
      <c r="C18" s="32" t="s">
        <v>15</v>
      </c>
      <c r="D18" s="34">
        <v>9796</v>
      </c>
      <c r="E18" s="34">
        <v>490</v>
      </c>
      <c r="F18" s="34">
        <f t="shared" si="1"/>
        <v>10286</v>
      </c>
    </row>
    <row r="19" spans="1:8">
      <c r="A19" s="31">
        <f t="shared" si="0"/>
        <v>7</v>
      </c>
      <c r="B19" s="32" t="s">
        <v>17</v>
      </c>
      <c r="C19" s="32" t="s">
        <v>15</v>
      </c>
      <c r="D19" s="34">
        <v>7076</v>
      </c>
      <c r="E19" s="34">
        <v>354</v>
      </c>
      <c r="F19" s="34">
        <f t="shared" si="1"/>
        <v>7430</v>
      </c>
    </row>
    <row r="20" spans="1:8">
      <c r="A20" s="31">
        <f t="shared" si="0"/>
        <v>8</v>
      </c>
      <c r="B20" s="32" t="s">
        <v>18</v>
      </c>
      <c r="C20" s="32" t="s">
        <v>15</v>
      </c>
      <c r="D20" s="34">
        <v>33768</v>
      </c>
      <c r="E20" s="34">
        <v>-157</v>
      </c>
      <c r="F20" s="34">
        <f t="shared" si="1"/>
        <v>33611</v>
      </c>
    </row>
    <row r="21" spans="1:8" ht="24" customHeight="1">
      <c r="A21" s="31">
        <f t="shared" si="0"/>
        <v>9</v>
      </c>
      <c r="B21" s="46" t="s">
        <v>144</v>
      </c>
      <c r="C21" s="32" t="s">
        <v>15</v>
      </c>
      <c r="D21" s="34">
        <v>2548</v>
      </c>
      <c r="E21" s="34">
        <v>340</v>
      </c>
      <c r="F21" s="34">
        <f t="shared" si="1"/>
        <v>2888</v>
      </c>
      <c r="H21" s="10"/>
    </row>
    <row r="22" spans="1:8">
      <c r="A22" s="31">
        <f t="shared" si="0"/>
        <v>10</v>
      </c>
      <c r="B22" s="32" t="s">
        <v>19</v>
      </c>
      <c r="C22" s="32" t="s">
        <v>15</v>
      </c>
      <c r="D22" s="34">
        <v>1115.5</v>
      </c>
      <c r="E22" s="34"/>
      <c r="F22" s="34">
        <f t="shared" si="1"/>
        <v>1115.5</v>
      </c>
    </row>
    <row r="23" spans="1:8" ht="25.5">
      <c r="A23" s="31">
        <f t="shared" si="0"/>
        <v>11</v>
      </c>
      <c r="B23" s="35" t="s">
        <v>176</v>
      </c>
      <c r="C23" s="32" t="s">
        <v>15</v>
      </c>
      <c r="D23" s="34">
        <v>13006</v>
      </c>
      <c r="E23" s="34"/>
      <c r="F23" s="34">
        <f t="shared" si="1"/>
        <v>13006</v>
      </c>
    </row>
    <row r="24" spans="1:8" ht="15" customHeight="1">
      <c r="A24" s="31">
        <f t="shared" si="0"/>
        <v>12</v>
      </c>
      <c r="B24" s="35" t="s">
        <v>172</v>
      </c>
      <c r="C24" s="32" t="s">
        <v>15</v>
      </c>
      <c r="D24" s="34">
        <v>974.5</v>
      </c>
      <c r="E24" s="34"/>
      <c r="F24" s="34">
        <f t="shared" si="1"/>
        <v>974.5</v>
      </c>
      <c r="H24" s="10"/>
    </row>
    <row r="25" spans="1:8">
      <c r="A25" s="31">
        <f t="shared" si="0"/>
        <v>13</v>
      </c>
      <c r="B25" s="32" t="s">
        <v>20</v>
      </c>
      <c r="C25" s="32" t="s">
        <v>15</v>
      </c>
      <c r="D25" s="34">
        <v>7500</v>
      </c>
      <c r="E25" s="34"/>
      <c r="F25" s="34">
        <f t="shared" si="1"/>
        <v>7500</v>
      </c>
    </row>
    <row r="26" spans="1:8">
      <c r="A26" s="31">
        <f t="shared" si="0"/>
        <v>14</v>
      </c>
      <c r="B26" s="32" t="s">
        <v>21</v>
      </c>
      <c r="C26" s="32" t="s">
        <v>22</v>
      </c>
      <c r="D26" s="34">
        <v>11934</v>
      </c>
      <c r="E26" s="34">
        <v>10031</v>
      </c>
      <c r="F26" s="34">
        <f t="shared" si="1"/>
        <v>21965</v>
      </c>
    </row>
    <row r="27" spans="1:8">
      <c r="A27" s="31">
        <f t="shared" si="0"/>
        <v>15</v>
      </c>
      <c r="B27" s="32" t="s">
        <v>23</v>
      </c>
      <c r="C27" s="32" t="s">
        <v>24</v>
      </c>
      <c r="D27" s="34">
        <v>10122</v>
      </c>
      <c r="E27" s="34">
        <v>2287</v>
      </c>
      <c r="F27" s="34">
        <f t="shared" si="1"/>
        <v>12409</v>
      </c>
    </row>
    <row r="28" spans="1:8">
      <c r="A28" s="31">
        <f t="shared" si="0"/>
        <v>16</v>
      </c>
      <c r="B28" s="32" t="s">
        <v>25</v>
      </c>
      <c r="C28" s="32" t="s">
        <v>26</v>
      </c>
      <c r="D28" s="34">
        <v>2913.62</v>
      </c>
      <c r="E28" s="34"/>
      <c r="F28" s="34">
        <f t="shared" si="1"/>
        <v>2913.62</v>
      </c>
    </row>
    <row r="29" spans="1:8">
      <c r="A29" s="31">
        <f t="shared" si="0"/>
        <v>17</v>
      </c>
      <c r="B29" s="32" t="s">
        <v>27</v>
      </c>
      <c r="C29" s="32" t="s">
        <v>28</v>
      </c>
      <c r="D29" s="34">
        <v>7987.7899999999991</v>
      </c>
      <c r="E29" s="34">
        <v>350</v>
      </c>
      <c r="F29" s="34">
        <f t="shared" si="1"/>
        <v>8337.7899999999991</v>
      </c>
    </row>
    <row r="30" spans="1:8">
      <c r="A30" s="31">
        <f t="shared" si="0"/>
        <v>18</v>
      </c>
      <c r="B30" s="32" t="s">
        <v>29</v>
      </c>
      <c r="C30" s="32" t="s">
        <v>30</v>
      </c>
      <c r="D30" s="34">
        <v>68.739999999999995</v>
      </c>
      <c r="E30" s="34"/>
      <c r="F30" s="34">
        <f t="shared" si="1"/>
        <v>68.739999999999995</v>
      </c>
    </row>
    <row r="31" spans="1:8">
      <c r="A31" s="31">
        <f t="shared" si="0"/>
        <v>19</v>
      </c>
      <c r="B31" s="32" t="s">
        <v>31</v>
      </c>
      <c r="C31" s="32" t="s">
        <v>32</v>
      </c>
      <c r="D31" s="34">
        <v>9111.7900000000009</v>
      </c>
      <c r="E31" s="34">
        <v>60.5</v>
      </c>
      <c r="F31" s="34">
        <f t="shared" si="1"/>
        <v>9172.2900000000009</v>
      </c>
    </row>
    <row r="32" spans="1:8" s="5" customFormat="1">
      <c r="A32" s="31">
        <f t="shared" si="0"/>
        <v>20</v>
      </c>
      <c r="B32" s="32" t="s">
        <v>33</v>
      </c>
      <c r="C32" s="32" t="s">
        <v>34</v>
      </c>
      <c r="D32" s="34">
        <v>71541</v>
      </c>
      <c r="E32" s="34">
        <v>1424</v>
      </c>
      <c r="F32" s="34">
        <f t="shared" si="1"/>
        <v>72965</v>
      </c>
    </row>
    <row r="33" spans="1:7">
      <c r="A33" s="31">
        <f t="shared" si="0"/>
        <v>21</v>
      </c>
      <c r="B33" s="32" t="s">
        <v>35</v>
      </c>
      <c r="C33" s="32" t="s">
        <v>36</v>
      </c>
      <c r="D33" s="34">
        <v>53</v>
      </c>
      <c r="E33" s="34">
        <v>3.58</v>
      </c>
      <c r="F33" s="34">
        <f t="shared" si="1"/>
        <v>56.58</v>
      </c>
    </row>
    <row r="34" spans="1:7">
      <c r="A34" s="31">
        <f t="shared" si="0"/>
        <v>22</v>
      </c>
      <c r="B34" s="32" t="s">
        <v>37</v>
      </c>
      <c r="C34" s="32" t="s">
        <v>38</v>
      </c>
      <c r="D34" s="34">
        <v>622.9</v>
      </c>
      <c r="E34" s="34">
        <v>65</v>
      </c>
      <c r="F34" s="34">
        <f t="shared" si="1"/>
        <v>687.9</v>
      </c>
    </row>
    <row r="35" spans="1:7">
      <c r="A35" s="31">
        <f t="shared" si="0"/>
        <v>23</v>
      </c>
      <c r="B35" s="32" t="s">
        <v>39</v>
      </c>
      <c r="C35" s="32" t="s">
        <v>40</v>
      </c>
      <c r="D35" s="34">
        <v>3347.78</v>
      </c>
      <c r="E35" s="34"/>
      <c r="F35" s="34">
        <f t="shared" si="1"/>
        <v>3347.78</v>
      </c>
    </row>
    <row r="36" spans="1:7" ht="25.5">
      <c r="A36" s="31">
        <f t="shared" si="0"/>
        <v>24</v>
      </c>
      <c r="B36" s="46" t="s">
        <v>149</v>
      </c>
      <c r="C36" s="36" t="s">
        <v>150</v>
      </c>
      <c r="D36" s="34">
        <v>-96862.89</v>
      </c>
      <c r="E36" s="34">
        <v>-12430.37</v>
      </c>
      <c r="F36" s="34">
        <f t="shared" si="1"/>
        <v>-109293.26</v>
      </c>
    </row>
    <row r="37" spans="1:7" ht="17.25" customHeight="1">
      <c r="A37" s="31">
        <f t="shared" si="0"/>
        <v>25</v>
      </c>
      <c r="B37" s="37" t="s">
        <v>41</v>
      </c>
      <c r="C37" s="32"/>
      <c r="D37" s="38">
        <f>D13+D14+D15+D16+D28+D29+D30+D31+D32+D33+D34+D35+D36</f>
        <v>252154.72999999998</v>
      </c>
      <c r="E37" s="38">
        <f>E13+E14+E15+E16+E28+E29+E30+E31+E32+E33+E34+E35+E36</f>
        <v>3627.7099999999991</v>
      </c>
      <c r="F37" s="38">
        <f t="shared" si="1"/>
        <v>255782.43999999997</v>
      </c>
      <c r="G37" s="10"/>
    </row>
    <row r="38" spans="1:7">
      <c r="A38" s="31">
        <f t="shared" si="0"/>
        <v>26</v>
      </c>
      <c r="B38" s="37" t="s">
        <v>42</v>
      </c>
      <c r="C38" s="32"/>
      <c r="D38" s="38">
        <f>D46+D50+D72+D75+D80+D150+D152+D212+D217+D220+D225</f>
        <v>252154.72999999998</v>
      </c>
      <c r="E38" s="38">
        <f>E46+E50+E72+E75+E80+E150+E152+E212+E217+E220+E225</f>
        <v>3627.71</v>
      </c>
      <c r="F38" s="38">
        <f t="shared" si="1"/>
        <v>255782.43999999997</v>
      </c>
    </row>
    <row r="39" spans="1:7">
      <c r="A39" s="31">
        <f t="shared" si="0"/>
        <v>27</v>
      </c>
      <c r="B39" s="37" t="s">
        <v>46</v>
      </c>
      <c r="C39" s="37">
        <v>10</v>
      </c>
      <c r="D39" s="38">
        <v>79366</v>
      </c>
      <c r="E39" s="38">
        <f>E83+E88+E93+E97+E102+E107+E112+E117+E122+E127+E132+E137+E141</f>
        <v>183.00000000000006</v>
      </c>
      <c r="F39" s="38">
        <f t="shared" si="1"/>
        <v>79549</v>
      </c>
    </row>
    <row r="40" spans="1:7">
      <c r="A40" s="31">
        <f t="shared" si="0"/>
        <v>28</v>
      </c>
      <c r="B40" s="37" t="s">
        <v>48</v>
      </c>
      <c r="C40" s="37">
        <v>20</v>
      </c>
      <c r="D40" s="38">
        <v>44085.23000000001</v>
      </c>
      <c r="E40" s="38">
        <f>E49+E57+E65+E125+E135+E215+E224</f>
        <v>1580.71</v>
      </c>
      <c r="F40" s="38">
        <f t="shared" si="1"/>
        <v>45665.94000000001</v>
      </c>
    </row>
    <row r="41" spans="1:7">
      <c r="A41" s="31">
        <f t="shared" si="0"/>
        <v>29</v>
      </c>
      <c r="B41" s="37" t="s">
        <v>66</v>
      </c>
      <c r="C41" s="37">
        <v>50</v>
      </c>
      <c r="D41" s="38">
        <v>500</v>
      </c>
      <c r="E41" s="34"/>
      <c r="F41" s="38">
        <f t="shared" si="1"/>
        <v>500</v>
      </c>
    </row>
    <row r="42" spans="1:7">
      <c r="A42" s="31">
        <f t="shared" si="0"/>
        <v>30</v>
      </c>
      <c r="B42" s="37" t="s">
        <v>146</v>
      </c>
      <c r="C42" s="37">
        <v>51</v>
      </c>
      <c r="D42" s="38">
        <v>72491</v>
      </c>
      <c r="E42" s="38">
        <f>E216</f>
        <v>1424</v>
      </c>
      <c r="F42" s="38">
        <f t="shared" si="1"/>
        <v>73915</v>
      </c>
    </row>
    <row r="43" spans="1:7">
      <c r="A43" s="31">
        <f t="shared" si="0"/>
        <v>31</v>
      </c>
      <c r="B43" s="37" t="s">
        <v>164</v>
      </c>
      <c r="C43" s="39" t="s">
        <v>163</v>
      </c>
      <c r="D43" s="38">
        <v>28482</v>
      </c>
      <c r="E43" s="38"/>
      <c r="F43" s="38">
        <f t="shared" si="1"/>
        <v>28482</v>
      </c>
    </row>
    <row r="44" spans="1:7">
      <c r="A44" s="31">
        <f t="shared" si="0"/>
        <v>32</v>
      </c>
      <c r="B44" s="37" t="s">
        <v>85</v>
      </c>
      <c r="C44" s="37">
        <v>57</v>
      </c>
      <c r="D44" s="38">
        <v>13980.5</v>
      </c>
      <c r="E44" s="34"/>
      <c r="F44" s="38">
        <f t="shared" si="1"/>
        <v>13980.5</v>
      </c>
    </row>
    <row r="45" spans="1:7">
      <c r="A45" s="31">
        <f t="shared" si="0"/>
        <v>33</v>
      </c>
      <c r="B45" s="37" t="s">
        <v>109</v>
      </c>
      <c r="C45" s="37">
        <v>59</v>
      </c>
      <c r="D45" s="38">
        <v>13250</v>
      </c>
      <c r="E45" s="38">
        <f>E69+E202</f>
        <v>440</v>
      </c>
      <c r="F45" s="38">
        <f t="shared" si="1"/>
        <v>13690</v>
      </c>
    </row>
    <row r="46" spans="1:7">
      <c r="A46" s="31">
        <f t="shared" si="0"/>
        <v>34</v>
      </c>
      <c r="B46" s="37" t="s">
        <v>43</v>
      </c>
      <c r="C46" s="37" t="s">
        <v>44</v>
      </c>
      <c r="D46" s="38">
        <v>9404.64</v>
      </c>
      <c r="E46" s="38">
        <f>E47</f>
        <v>585.91</v>
      </c>
      <c r="F46" s="38">
        <f t="shared" si="1"/>
        <v>9990.5499999999993</v>
      </c>
    </row>
    <row r="47" spans="1:7">
      <c r="A47" s="31">
        <f t="shared" si="0"/>
        <v>35</v>
      </c>
      <c r="B47" s="37" t="s">
        <v>45</v>
      </c>
      <c r="C47" s="37" t="s">
        <v>44</v>
      </c>
      <c r="D47" s="38">
        <v>9404.64</v>
      </c>
      <c r="E47" s="38">
        <f>E48+E49</f>
        <v>585.91</v>
      </c>
      <c r="F47" s="38">
        <f t="shared" si="1"/>
        <v>9990.5499999999993</v>
      </c>
    </row>
    <row r="48" spans="1:7">
      <c r="A48" s="31">
        <f t="shared" si="0"/>
        <v>36</v>
      </c>
      <c r="B48" s="32" t="s">
        <v>46</v>
      </c>
      <c r="C48" s="32" t="s">
        <v>47</v>
      </c>
      <c r="D48" s="34">
        <v>6900</v>
      </c>
      <c r="E48" s="34"/>
      <c r="F48" s="34">
        <f t="shared" si="1"/>
        <v>6900</v>
      </c>
    </row>
    <row r="49" spans="1:6">
      <c r="A49" s="31">
        <f t="shared" si="0"/>
        <v>37</v>
      </c>
      <c r="B49" s="32" t="s">
        <v>48</v>
      </c>
      <c r="C49" s="32" t="s">
        <v>49</v>
      </c>
      <c r="D49" s="34">
        <v>2504.64</v>
      </c>
      <c r="E49" s="34">
        <v>585.91</v>
      </c>
      <c r="F49" s="34">
        <f t="shared" si="1"/>
        <v>3090.5499999999997</v>
      </c>
    </row>
    <row r="50" spans="1:6">
      <c r="A50" s="31">
        <f t="shared" si="0"/>
        <v>38</v>
      </c>
      <c r="B50" s="37" t="s">
        <v>50</v>
      </c>
      <c r="C50" s="37" t="s">
        <v>51</v>
      </c>
      <c r="D50" s="38">
        <v>6133.4299999999994</v>
      </c>
      <c r="E50" s="38">
        <f>E51+E55+E59+E62+E64+E66+E68+E70</f>
        <v>387.8</v>
      </c>
      <c r="F50" s="38">
        <f t="shared" si="1"/>
        <v>6521.23</v>
      </c>
    </row>
    <row r="51" spans="1:6">
      <c r="A51" s="31">
        <f t="shared" si="0"/>
        <v>39</v>
      </c>
      <c r="B51" s="37" t="s">
        <v>52</v>
      </c>
      <c r="C51" s="37" t="s">
        <v>53</v>
      </c>
      <c r="D51" s="38">
        <v>1174.5</v>
      </c>
      <c r="E51" s="38"/>
      <c r="F51" s="38">
        <f t="shared" si="1"/>
        <v>1174.5</v>
      </c>
    </row>
    <row r="52" spans="1:6">
      <c r="A52" s="31">
        <f t="shared" si="0"/>
        <v>40</v>
      </c>
      <c r="B52" s="32" t="s">
        <v>54</v>
      </c>
      <c r="C52" s="32" t="s">
        <v>55</v>
      </c>
      <c r="D52" s="34">
        <v>1174.5</v>
      </c>
      <c r="E52" s="34"/>
      <c r="F52" s="34">
        <f t="shared" si="1"/>
        <v>1174.5</v>
      </c>
    </row>
    <row r="53" spans="1:6">
      <c r="A53" s="31">
        <f t="shared" si="0"/>
        <v>41</v>
      </c>
      <c r="B53" s="32" t="s">
        <v>56</v>
      </c>
      <c r="C53" s="32" t="s">
        <v>57</v>
      </c>
      <c r="D53" s="34">
        <v>780</v>
      </c>
      <c r="E53" s="34"/>
      <c r="F53" s="34">
        <f t="shared" si="1"/>
        <v>780</v>
      </c>
    </row>
    <row r="54" spans="1:6">
      <c r="A54" s="31">
        <f t="shared" si="0"/>
        <v>42</v>
      </c>
      <c r="B54" s="32" t="s">
        <v>48</v>
      </c>
      <c r="C54" s="32" t="s">
        <v>58</v>
      </c>
      <c r="D54" s="34">
        <v>394.5</v>
      </c>
      <c r="E54" s="34"/>
      <c r="F54" s="34">
        <f t="shared" si="1"/>
        <v>394.5</v>
      </c>
    </row>
    <row r="55" spans="1:6">
      <c r="A55" s="31">
        <f t="shared" si="0"/>
        <v>43</v>
      </c>
      <c r="B55" s="37" t="s">
        <v>59</v>
      </c>
      <c r="C55" s="37" t="s">
        <v>53</v>
      </c>
      <c r="D55" s="38">
        <v>882.35</v>
      </c>
      <c r="E55" s="38">
        <f>E56+E57+E58</f>
        <v>-22.7</v>
      </c>
      <c r="F55" s="38">
        <f t="shared" si="1"/>
        <v>859.65</v>
      </c>
    </row>
    <row r="56" spans="1:6">
      <c r="A56" s="31">
        <f t="shared" si="0"/>
        <v>44</v>
      </c>
      <c r="B56" s="32" t="s">
        <v>56</v>
      </c>
      <c r="C56" s="32" t="s">
        <v>60</v>
      </c>
      <c r="D56" s="34">
        <v>298</v>
      </c>
      <c r="E56" s="34"/>
      <c r="F56" s="34">
        <f t="shared" si="1"/>
        <v>298</v>
      </c>
    </row>
    <row r="57" spans="1:6">
      <c r="A57" s="31">
        <f t="shared" si="0"/>
        <v>45</v>
      </c>
      <c r="B57" s="32" t="s">
        <v>61</v>
      </c>
      <c r="C57" s="32" t="s">
        <v>62</v>
      </c>
      <c r="D57" s="34">
        <v>581.35</v>
      </c>
      <c r="E57" s="34">
        <v>-22.7</v>
      </c>
      <c r="F57" s="34">
        <f t="shared" si="1"/>
        <v>558.65</v>
      </c>
    </row>
    <row r="58" spans="1:6">
      <c r="A58" s="31">
        <f t="shared" si="0"/>
        <v>46</v>
      </c>
      <c r="B58" s="32" t="s">
        <v>178</v>
      </c>
      <c r="C58" s="32" t="s">
        <v>62</v>
      </c>
      <c r="D58" s="34">
        <v>3</v>
      </c>
      <c r="E58" s="34"/>
      <c r="F58" s="34">
        <f t="shared" si="1"/>
        <v>3</v>
      </c>
    </row>
    <row r="59" spans="1:6">
      <c r="A59" s="31">
        <f t="shared" si="0"/>
        <v>47</v>
      </c>
      <c r="B59" s="37" t="s">
        <v>63</v>
      </c>
      <c r="C59" s="37" t="s">
        <v>53</v>
      </c>
      <c r="D59" s="38">
        <v>3338.38</v>
      </c>
      <c r="E59" s="38"/>
      <c r="F59" s="38">
        <f t="shared" si="1"/>
        <v>3338.38</v>
      </c>
    </row>
    <row r="60" spans="1:6">
      <c r="A60" s="31">
        <f t="shared" si="0"/>
        <v>48</v>
      </c>
      <c r="B60" s="32" t="s">
        <v>48</v>
      </c>
      <c r="C60" s="32" t="s">
        <v>62</v>
      </c>
      <c r="D60" s="34">
        <v>3306.38</v>
      </c>
      <c r="E60" s="34"/>
      <c r="F60" s="34">
        <f t="shared" si="1"/>
        <v>3306.38</v>
      </c>
    </row>
    <row r="61" spans="1:6">
      <c r="A61" s="31">
        <f t="shared" si="0"/>
        <v>49</v>
      </c>
      <c r="B61" s="32" t="s">
        <v>173</v>
      </c>
      <c r="C61" s="32" t="s">
        <v>174</v>
      </c>
      <c r="D61" s="34">
        <v>32</v>
      </c>
      <c r="E61" s="34"/>
      <c r="F61" s="34">
        <f t="shared" si="1"/>
        <v>32</v>
      </c>
    </row>
    <row r="62" spans="1:6">
      <c r="A62" s="31">
        <f t="shared" si="0"/>
        <v>50</v>
      </c>
      <c r="B62" s="37" t="s">
        <v>165</v>
      </c>
      <c r="C62" s="37" t="s">
        <v>51</v>
      </c>
      <c r="D62" s="38">
        <v>35.4</v>
      </c>
      <c r="E62" s="34"/>
      <c r="F62" s="38">
        <f t="shared" si="1"/>
        <v>35.4</v>
      </c>
    </row>
    <row r="63" spans="1:6">
      <c r="A63" s="31">
        <f t="shared" si="0"/>
        <v>51</v>
      </c>
      <c r="B63" s="32" t="s">
        <v>61</v>
      </c>
      <c r="C63" s="32" t="s">
        <v>62</v>
      </c>
      <c r="D63" s="34">
        <v>35.4</v>
      </c>
      <c r="E63" s="34"/>
      <c r="F63" s="34">
        <f t="shared" si="1"/>
        <v>35.4</v>
      </c>
    </row>
    <row r="64" spans="1:6">
      <c r="A64" s="31">
        <f t="shared" si="0"/>
        <v>52</v>
      </c>
      <c r="B64" s="37" t="s">
        <v>148</v>
      </c>
      <c r="C64" s="37" t="s">
        <v>62</v>
      </c>
      <c r="D64" s="38">
        <v>42.8</v>
      </c>
      <c r="E64" s="38">
        <f>E65</f>
        <v>60.5</v>
      </c>
      <c r="F64" s="38">
        <f t="shared" si="1"/>
        <v>103.3</v>
      </c>
    </row>
    <row r="65" spans="1:7">
      <c r="A65" s="31">
        <f t="shared" si="0"/>
        <v>53</v>
      </c>
      <c r="B65" s="32" t="s">
        <v>48</v>
      </c>
      <c r="C65" s="32" t="s">
        <v>62</v>
      </c>
      <c r="D65" s="34">
        <v>42.8</v>
      </c>
      <c r="E65" s="34">
        <v>60.5</v>
      </c>
      <c r="F65" s="34">
        <f t="shared" si="1"/>
        <v>103.3</v>
      </c>
    </row>
    <row r="66" spans="1:7">
      <c r="A66" s="31">
        <f t="shared" si="0"/>
        <v>54</v>
      </c>
      <c r="B66" s="37" t="s">
        <v>64</v>
      </c>
      <c r="C66" s="37" t="s">
        <v>65</v>
      </c>
      <c r="D66" s="38">
        <v>10</v>
      </c>
      <c r="E66" s="38"/>
      <c r="F66" s="38">
        <f t="shared" si="1"/>
        <v>10</v>
      </c>
    </row>
    <row r="67" spans="1:7">
      <c r="A67" s="31">
        <f t="shared" si="0"/>
        <v>55</v>
      </c>
      <c r="B67" s="32" t="s">
        <v>48</v>
      </c>
      <c r="C67" s="32" t="s">
        <v>62</v>
      </c>
      <c r="D67" s="34">
        <v>10</v>
      </c>
      <c r="E67" s="34"/>
      <c r="F67" s="34">
        <f t="shared" si="1"/>
        <v>10</v>
      </c>
    </row>
    <row r="68" spans="1:7">
      <c r="A68" s="31">
        <f t="shared" si="0"/>
        <v>56</v>
      </c>
      <c r="B68" s="37" t="s">
        <v>181</v>
      </c>
      <c r="C68" s="37" t="s">
        <v>65</v>
      </c>
      <c r="D68" s="38">
        <v>150</v>
      </c>
      <c r="E68" s="38">
        <f>E69</f>
        <v>350</v>
      </c>
      <c r="F68" s="38">
        <f t="shared" si="1"/>
        <v>500</v>
      </c>
    </row>
    <row r="69" spans="1:7">
      <c r="A69" s="31">
        <f t="shared" si="0"/>
        <v>57</v>
      </c>
      <c r="B69" s="32" t="s">
        <v>109</v>
      </c>
      <c r="C69" s="32" t="s">
        <v>182</v>
      </c>
      <c r="D69" s="34">
        <v>150</v>
      </c>
      <c r="E69" s="34">
        <v>350</v>
      </c>
      <c r="F69" s="34">
        <f t="shared" si="1"/>
        <v>500</v>
      </c>
    </row>
    <row r="70" spans="1:7">
      <c r="A70" s="31">
        <f t="shared" si="0"/>
        <v>58</v>
      </c>
      <c r="B70" s="37" t="s">
        <v>196</v>
      </c>
      <c r="C70" s="37" t="s">
        <v>51</v>
      </c>
      <c r="D70" s="38">
        <v>500</v>
      </c>
      <c r="E70" s="34"/>
      <c r="F70" s="38">
        <f t="shared" si="1"/>
        <v>500</v>
      </c>
    </row>
    <row r="71" spans="1:7">
      <c r="A71" s="31">
        <f t="shared" si="0"/>
        <v>59</v>
      </c>
      <c r="B71" s="37" t="s">
        <v>197</v>
      </c>
      <c r="C71" s="37" t="s">
        <v>51</v>
      </c>
      <c r="D71" s="38">
        <v>198</v>
      </c>
      <c r="E71" s="34"/>
      <c r="F71" s="38">
        <f t="shared" si="1"/>
        <v>198</v>
      </c>
    </row>
    <row r="72" spans="1:7">
      <c r="A72" s="31">
        <f t="shared" si="0"/>
        <v>60</v>
      </c>
      <c r="B72" s="37" t="s">
        <v>67</v>
      </c>
      <c r="C72" s="37" t="s">
        <v>68</v>
      </c>
      <c r="D72" s="38">
        <v>181.18</v>
      </c>
      <c r="E72" s="34"/>
      <c r="F72" s="38">
        <f t="shared" si="1"/>
        <v>181.18</v>
      </c>
    </row>
    <row r="73" spans="1:7">
      <c r="A73" s="31">
        <f t="shared" si="0"/>
        <v>61</v>
      </c>
      <c r="B73" s="37" t="s">
        <v>69</v>
      </c>
      <c r="C73" s="37" t="s">
        <v>68</v>
      </c>
      <c r="D73" s="38">
        <v>181.18</v>
      </c>
      <c r="E73" s="34"/>
      <c r="F73" s="38">
        <f t="shared" si="1"/>
        <v>181.18</v>
      </c>
    </row>
    <row r="74" spans="1:7">
      <c r="A74" s="31">
        <f t="shared" si="0"/>
        <v>62</v>
      </c>
      <c r="B74" s="32" t="s">
        <v>48</v>
      </c>
      <c r="C74" s="32" t="s">
        <v>70</v>
      </c>
      <c r="D74" s="34">
        <v>181.18</v>
      </c>
      <c r="E74" s="34"/>
      <c r="F74" s="34">
        <f t="shared" si="1"/>
        <v>181.18</v>
      </c>
    </row>
    <row r="75" spans="1:7">
      <c r="A75" s="31">
        <f t="shared" si="0"/>
        <v>63</v>
      </c>
      <c r="B75" s="37" t="s">
        <v>140</v>
      </c>
      <c r="C75" s="37" t="s">
        <v>71</v>
      </c>
      <c r="D75" s="38">
        <v>316.55</v>
      </c>
      <c r="E75" s="34"/>
      <c r="F75" s="38">
        <f t="shared" si="1"/>
        <v>316.55</v>
      </c>
      <c r="G75" s="10"/>
    </row>
    <row r="76" spans="1:7">
      <c r="A76" s="31">
        <f t="shared" si="0"/>
        <v>64</v>
      </c>
      <c r="B76" s="37" t="s">
        <v>72</v>
      </c>
      <c r="C76" s="37" t="s">
        <v>71</v>
      </c>
      <c r="D76" s="38">
        <v>66.55</v>
      </c>
      <c r="E76" s="34"/>
      <c r="F76" s="38">
        <f t="shared" si="1"/>
        <v>66.55</v>
      </c>
    </row>
    <row r="77" spans="1:7">
      <c r="A77" s="31">
        <f t="shared" si="0"/>
        <v>65</v>
      </c>
      <c r="B77" s="37" t="s">
        <v>73</v>
      </c>
      <c r="C77" s="37" t="s">
        <v>71</v>
      </c>
      <c r="D77" s="38">
        <v>66.55</v>
      </c>
      <c r="E77" s="34"/>
      <c r="F77" s="38">
        <f t="shared" si="1"/>
        <v>66.55</v>
      </c>
    </row>
    <row r="78" spans="1:7">
      <c r="A78" s="31">
        <f t="shared" si="0"/>
        <v>66</v>
      </c>
      <c r="B78" s="32" t="s">
        <v>48</v>
      </c>
      <c r="C78" s="32" t="s">
        <v>74</v>
      </c>
      <c r="D78" s="34">
        <v>66.55</v>
      </c>
      <c r="E78" s="34"/>
      <c r="F78" s="34">
        <f t="shared" si="1"/>
        <v>66.55</v>
      </c>
    </row>
    <row r="79" spans="1:7">
      <c r="A79" s="31">
        <f t="shared" si="0"/>
        <v>67</v>
      </c>
      <c r="B79" s="37" t="s">
        <v>166</v>
      </c>
      <c r="C79" s="37" t="s">
        <v>167</v>
      </c>
      <c r="D79" s="38">
        <v>250</v>
      </c>
      <c r="E79" s="34"/>
      <c r="F79" s="38">
        <f t="shared" ref="F79:F142" si="2">D79+E79</f>
        <v>250</v>
      </c>
    </row>
    <row r="80" spans="1:7">
      <c r="A80" s="31">
        <f t="shared" si="0"/>
        <v>68</v>
      </c>
      <c r="B80" s="37" t="s">
        <v>75</v>
      </c>
      <c r="C80" s="37" t="s">
        <v>76</v>
      </c>
      <c r="D80" s="38">
        <v>53093.939999999995</v>
      </c>
      <c r="E80" s="38">
        <f>E81+E145+E146+E148</f>
        <v>231.00000000000006</v>
      </c>
      <c r="F80" s="38">
        <f t="shared" si="2"/>
        <v>53324.939999999995</v>
      </c>
      <c r="G80" s="10"/>
    </row>
    <row r="81" spans="1:6">
      <c r="A81" s="31">
        <f t="shared" si="0"/>
        <v>69</v>
      </c>
      <c r="B81" s="37" t="s">
        <v>169</v>
      </c>
      <c r="C81" s="37" t="s">
        <v>76</v>
      </c>
      <c r="D81" s="38">
        <v>38928.439999999995</v>
      </c>
      <c r="E81" s="38">
        <f>E82+E87+E92+E96+E101+E106+E111+E116+E121+E126+E131+E136+E140</f>
        <v>231.00000000000006</v>
      </c>
      <c r="F81" s="38">
        <f t="shared" si="2"/>
        <v>39159.439999999995</v>
      </c>
    </row>
    <row r="82" spans="1:6">
      <c r="A82" s="31">
        <f t="shared" si="0"/>
        <v>70</v>
      </c>
      <c r="B82" s="40" t="s">
        <v>153</v>
      </c>
      <c r="C82" s="37" t="s">
        <v>77</v>
      </c>
      <c r="D82" s="38">
        <v>4222.5</v>
      </c>
      <c r="E82" s="38">
        <f>E83+E86</f>
        <v>-18.63</v>
      </c>
      <c r="F82" s="38">
        <f t="shared" si="2"/>
        <v>4203.87</v>
      </c>
    </row>
    <row r="83" spans="1:6">
      <c r="A83" s="31">
        <f t="shared" si="0"/>
        <v>71</v>
      </c>
      <c r="B83" s="41" t="s">
        <v>168</v>
      </c>
      <c r="C83" s="32" t="s">
        <v>78</v>
      </c>
      <c r="D83" s="34">
        <v>3338.33</v>
      </c>
      <c r="E83" s="34">
        <f>E84+E85</f>
        <v>-18.63</v>
      </c>
      <c r="F83" s="34">
        <f t="shared" si="2"/>
        <v>3319.7</v>
      </c>
    </row>
    <row r="84" spans="1:6">
      <c r="A84" s="31">
        <f t="shared" si="0"/>
        <v>72</v>
      </c>
      <c r="B84" s="32" t="s">
        <v>56</v>
      </c>
      <c r="C84" s="32" t="s">
        <v>78</v>
      </c>
      <c r="D84" s="34">
        <v>3116.33</v>
      </c>
      <c r="E84" s="34">
        <v>-18.63</v>
      </c>
      <c r="F84" s="34">
        <f t="shared" si="2"/>
        <v>3097.7</v>
      </c>
    </row>
    <row r="85" spans="1:6">
      <c r="A85" s="31">
        <f t="shared" si="0"/>
        <v>73</v>
      </c>
      <c r="B85" s="32" t="s">
        <v>151</v>
      </c>
      <c r="C85" s="32" t="s">
        <v>78</v>
      </c>
      <c r="D85" s="34">
        <v>222</v>
      </c>
      <c r="E85" s="34"/>
      <c r="F85" s="34">
        <f t="shared" si="2"/>
        <v>222</v>
      </c>
    </row>
    <row r="86" spans="1:6">
      <c r="A86" s="31">
        <f t="shared" si="0"/>
        <v>74</v>
      </c>
      <c r="B86" s="32" t="s">
        <v>48</v>
      </c>
      <c r="C86" s="32" t="s">
        <v>79</v>
      </c>
      <c r="D86" s="34">
        <v>884.17</v>
      </c>
      <c r="E86" s="34"/>
      <c r="F86" s="34">
        <f t="shared" si="2"/>
        <v>884.17</v>
      </c>
    </row>
    <row r="87" spans="1:6">
      <c r="A87" s="31">
        <f t="shared" si="0"/>
        <v>75</v>
      </c>
      <c r="B87" s="37" t="s">
        <v>154</v>
      </c>
      <c r="C87" s="37" t="s">
        <v>76</v>
      </c>
      <c r="D87" s="38">
        <v>3530.18</v>
      </c>
      <c r="E87" s="38">
        <f>E88+E91</f>
        <v>123.11</v>
      </c>
      <c r="F87" s="38">
        <f t="shared" si="2"/>
        <v>3653.29</v>
      </c>
    </row>
    <row r="88" spans="1:6">
      <c r="A88" s="31">
        <f t="shared" ref="A88:A153" si="3">A87+1</f>
        <v>76</v>
      </c>
      <c r="B88" s="41" t="s">
        <v>168</v>
      </c>
      <c r="C88" s="32" t="s">
        <v>78</v>
      </c>
      <c r="D88" s="34">
        <v>2876</v>
      </c>
      <c r="E88" s="34">
        <f>E89+E90</f>
        <v>123.11</v>
      </c>
      <c r="F88" s="34">
        <f t="shared" si="2"/>
        <v>2999.11</v>
      </c>
    </row>
    <row r="89" spans="1:6">
      <c r="A89" s="31">
        <f t="shared" si="3"/>
        <v>77</v>
      </c>
      <c r="B89" s="32" t="s">
        <v>56</v>
      </c>
      <c r="C89" s="32" t="s">
        <v>78</v>
      </c>
      <c r="D89" s="34">
        <v>2500</v>
      </c>
      <c r="E89" s="34">
        <v>79.11</v>
      </c>
      <c r="F89" s="34">
        <f t="shared" si="2"/>
        <v>2579.11</v>
      </c>
    </row>
    <row r="90" spans="1:6">
      <c r="A90" s="31">
        <f t="shared" si="3"/>
        <v>78</v>
      </c>
      <c r="B90" s="32" t="s">
        <v>151</v>
      </c>
      <c r="C90" s="32" t="s">
        <v>78</v>
      </c>
      <c r="D90" s="34">
        <v>376</v>
      </c>
      <c r="E90" s="34">
        <v>44</v>
      </c>
      <c r="F90" s="34">
        <f t="shared" si="2"/>
        <v>420</v>
      </c>
    </row>
    <row r="91" spans="1:6">
      <c r="A91" s="31">
        <f t="shared" si="3"/>
        <v>79</v>
      </c>
      <c r="B91" s="32" t="s">
        <v>80</v>
      </c>
      <c r="C91" s="32" t="s">
        <v>79</v>
      </c>
      <c r="D91" s="34">
        <v>654.17999999999995</v>
      </c>
      <c r="E91" s="34"/>
      <c r="F91" s="34">
        <f t="shared" si="2"/>
        <v>654.17999999999995</v>
      </c>
    </row>
    <row r="92" spans="1:6">
      <c r="A92" s="31">
        <f t="shared" si="3"/>
        <v>80</v>
      </c>
      <c r="B92" s="37" t="s">
        <v>175</v>
      </c>
      <c r="C92" s="37" t="s">
        <v>76</v>
      </c>
      <c r="D92" s="38">
        <v>537.41</v>
      </c>
      <c r="E92" s="38">
        <f>E93</f>
        <v>-136.13999999999999</v>
      </c>
      <c r="F92" s="38">
        <f t="shared" si="2"/>
        <v>401.27</v>
      </c>
    </row>
    <row r="93" spans="1:6">
      <c r="A93" s="31">
        <f t="shared" si="3"/>
        <v>81</v>
      </c>
      <c r="B93" s="41" t="s">
        <v>168</v>
      </c>
      <c r="C93" s="32" t="s">
        <v>78</v>
      </c>
      <c r="D93" s="34">
        <v>537.41</v>
      </c>
      <c r="E93" s="34">
        <f>E94+E95</f>
        <v>-136.13999999999999</v>
      </c>
      <c r="F93" s="34">
        <f t="shared" si="2"/>
        <v>401.27</v>
      </c>
    </row>
    <row r="94" spans="1:6">
      <c r="A94" s="31">
        <f t="shared" si="3"/>
        <v>82</v>
      </c>
      <c r="B94" s="32" t="s">
        <v>56</v>
      </c>
      <c r="C94" s="32" t="s">
        <v>78</v>
      </c>
      <c r="D94" s="34">
        <v>537.41</v>
      </c>
      <c r="E94" s="34">
        <v>-136.13999999999999</v>
      </c>
      <c r="F94" s="34">
        <f t="shared" si="2"/>
        <v>401.27</v>
      </c>
    </row>
    <row r="95" spans="1:6">
      <c r="A95" s="31">
        <f t="shared" si="3"/>
        <v>83</v>
      </c>
      <c r="B95" s="32" t="s">
        <v>151</v>
      </c>
      <c r="C95" s="32" t="s">
        <v>78</v>
      </c>
      <c r="D95" s="34">
        <v>0</v>
      </c>
      <c r="E95" s="34"/>
      <c r="F95" s="34">
        <f t="shared" si="2"/>
        <v>0</v>
      </c>
    </row>
    <row r="96" spans="1:6">
      <c r="A96" s="31">
        <f t="shared" si="3"/>
        <v>84</v>
      </c>
      <c r="B96" s="40" t="s">
        <v>155</v>
      </c>
      <c r="C96" s="37" t="s">
        <v>76</v>
      </c>
      <c r="D96" s="38">
        <v>4929.5599999999995</v>
      </c>
      <c r="E96" s="38">
        <f>E97+E100</f>
        <v>30.44</v>
      </c>
      <c r="F96" s="38">
        <f t="shared" si="2"/>
        <v>4959.9999999999991</v>
      </c>
    </row>
    <row r="97" spans="1:6">
      <c r="A97" s="31">
        <f t="shared" si="3"/>
        <v>85</v>
      </c>
      <c r="B97" s="41" t="s">
        <v>168</v>
      </c>
      <c r="C97" s="32" t="s">
        <v>78</v>
      </c>
      <c r="D97" s="34">
        <v>3830.12</v>
      </c>
      <c r="E97" s="34">
        <f>E98+E99</f>
        <v>30.44</v>
      </c>
      <c r="F97" s="34">
        <f t="shared" si="2"/>
        <v>3860.56</v>
      </c>
    </row>
    <row r="98" spans="1:6">
      <c r="A98" s="31">
        <f t="shared" si="3"/>
        <v>86</v>
      </c>
      <c r="B98" s="32" t="s">
        <v>56</v>
      </c>
      <c r="C98" s="32" t="s">
        <v>78</v>
      </c>
      <c r="D98" s="34">
        <v>3572.12</v>
      </c>
      <c r="E98" s="34">
        <v>-26.56</v>
      </c>
      <c r="F98" s="34">
        <f t="shared" si="2"/>
        <v>3545.56</v>
      </c>
    </row>
    <row r="99" spans="1:6">
      <c r="A99" s="31">
        <f t="shared" si="3"/>
        <v>87</v>
      </c>
      <c r="B99" s="32" t="s">
        <v>151</v>
      </c>
      <c r="C99" s="32" t="s">
        <v>78</v>
      </c>
      <c r="D99" s="34">
        <v>258</v>
      </c>
      <c r="E99" s="34">
        <v>57</v>
      </c>
      <c r="F99" s="34">
        <f t="shared" si="2"/>
        <v>315</v>
      </c>
    </row>
    <row r="100" spans="1:6">
      <c r="A100" s="31">
        <f t="shared" si="3"/>
        <v>88</v>
      </c>
      <c r="B100" s="32" t="s">
        <v>48</v>
      </c>
      <c r="C100" s="32" t="s">
        <v>79</v>
      </c>
      <c r="D100" s="34">
        <v>1099.44</v>
      </c>
      <c r="E100" s="34"/>
      <c r="F100" s="34">
        <f t="shared" si="2"/>
        <v>1099.44</v>
      </c>
    </row>
    <row r="101" spans="1:6">
      <c r="A101" s="31">
        <f t="shared" si="3"/>
        <v>89</v>
      </c>
      <c r="B101" s="40" t="s">
        <v>156</v>
      </c>
      <c r="C101" s="37" t="s">
        <v>76</v>
      </c>
      <c r="D101" s="38">
        <v>5298.32</v>
      </c>
      <c r="E101" s="38">
        <f>E102+E105</f>
        <v>26.03</v>
      </c>
      <c r="F101" s="38">
        <f t="shared" si="2"/>
        <v>5324.3499999999995</v>
      </c>
    </row>
    <row r="102" spans="1:6">
      <c r="A102" s="31">
        <f t="shared" si="3"/>
        <v>90</v>
      </c>
      <c r="B102" s="41" t="s">
        <v>168</v>
      </c>
      <c r="C102" s="32" t="s">
        <v>78</v>
      </c>
      <c r="D102" s="34">
        <v>3747.25</v>
      </c>
      <c r="E102" s="34">
        <f>E103+E104</f>
        <v>26.03</v>
      </c>
      <c r="F102" s="34">
        <f t="shared" si="2"/>
        <v>3773.28</v>
      </c>
    </row>
    <row r="103" spans="1:6">
      <c r="A103" s="31">
        <f t="shared" si="3"/>
        <v>91</v>
      </c>
      <c r="B103" s="32" t="s">
        <v>56</v>
      </c>
      <c r="C103" s="32" t="s">
        <v>78</v>
      </c>
      <c r="D103" s="34">
        <v>3347.25</v>
      </c>
      <c r="E103" s="34">
        <v>-3.97</v>
      </c>
      <c r="F103" s="34">
        <f t="shared" si="2"/>
        <v>3343.28</v>
      </c>
    </row>
    <row r="104" spans="1:6">
      <c r="A104" s="31">
        <f t="shared" si="3"/>
        <v>92</v>
      </c>
      <c r="B104" s="32" t="s">
        <v>151</v>
      </c>
      <c r="C104" s="32" t="s">
        <v>78</v>
      </c>
      <c r="D104" s="34">
        <v>400</v>
      </c>
      <c r="E104" s="34">
        <v>30</v>
      </c>
      <c r="F104" s="34">
        <f t="shared" si="2"/>
        <v>430</v>
      </c>
    </row>
    <row r="105" spans="1:6">
      <c r="A105" s="31">
        <f t="shared" si="3"/>
        <v>93</v>
      </c>
      <c r="B105" s="32" t="s">
        <v>48</v>
      </c>
      <c r="C105" s="32" t="s">
        <v>79</v>
      </c>
      <c r="D105" s="34">
        <v>1551.07</v>
      </c>
      <c r="E105" s="34"/>
      <c r="F105" s="34">
        <f t="shared" si="2"/>
        <v>1551.07</v>
      </c>
    </row>
    <row r="106" spans="1:6">
      <c r="A106" s="31">
        <f t="shared" si="3"/>
        <v>94</v>
      </c>
      <c r="B106" s="40" t="s">
        <v>81</v>
      </c>
      <c r="C106" s="37" t="s">
        <v>76</v>
      </c>
      <c r="D106" s="38">
        <v>4719.99</v>
      </c>
      <c r="E106" s="38">
        <f>E107+E110</f>
        <v>42.1</v>
      </c>
      <c r="F106" s="38">
        <f t="shared" si="2"/>
        <v>4762.09</v>
      </c>
    </row>
    <row r="107" spans="1:6">
      <c r="A107" s="31">
        <f t="shared" si="3"/>
        <v>95</v>
      </c>
      <c r="B107" s="41" t="s">
        <v>168</v>
      </c>
      <c r="C107" s="32" t="s">
        <v>78</v>
      </c>
      <c r="D107" s="34">
        <v>4112.8999999999996</v>
      </c>
      <c r="E107" s="34">
        <f>E108+E109</f>
        <v>42.1</v>
      </c>
      <c r="F107" s="34">
        <f t="shared" si="2"/>
        <v>4155</v>
      </c>
    </row>
    <row r="108" spans="1:6">
      <c r="A108" s="31">
        <f t="shared" si="3"/>
        <v>96</v>
      </c>
      <c r="B108" s="32" t="s">
        <v>56</v>
      </c>
      <c r="C108" s="32" t="s">
        <v>78</v>
      </c>
      <c r="D108" s="34">
        <v>3809.9</v>
      </c>
      <c r="E108" s="34">
        <v>-9.9</v>
      </c>
      <c r="F108" s="34">
        <f t="shared" si="2"/>
        <v>3800</v>
      </c>
    </row>
    <row r="109" spans="1:6">
      <c r="A109" s="31">
        <f t="shared" si="3"/>
        <v>97</v>
      </c>
      <c r="B109" s="32" t="s">
        <v>151</v>
      </c>
      <c r="C109" s="32" t="s">
        <v>78</v>
      </c>
      <c r="D109" s="34">
        <v>303</v>
      </c>
      <c r="E109" s="34">
        <v>52</v>
      </c>
      <c r="F109" s="34">
        <f t="shared" si="2"/>
        <v>355</v>
      </c>
    </row>
    <row r="110" spans="1:6">
      <c r="A110" s="31">
        <f t="shared" si="3"/>
        <v>98</v>
      </c>
      <c r="B110" s="32" t="s">
        <v>48</v>
      </c>
      <c r="C110" s="32" t="s">
        <v>79</v>
      </c>
      <c r="D110" s="34">
        <v>607.09</v>
      </c>
      <c r="E110" s="34"/>
      <c r="F110" s="34">
        <f t="shared" si="2"/>
        <v>607.09</v>
      </c>
    </row>
    <row r="111" spans="1:6">
      <c r="A111" s="31">
        <f t="shared" si="3"/>
        <v>99</v>
      </c>
      <c r="B111" s="40" t="s">
        <v>157</v>
      </c>
      <c r="C111" s="37" t="s">
        <v>76</v>
      </c>
      <c r="D111" s="38">
        <v>1641.44</v>
      </c>
      <c r="E111" s="38">
        <f>E112+E115</f>
        <v>3.5999999999999996</v>
      </c>
      <c r="F111" s="38">
        <f t="shared" si="2"/>
        <v>1645.04</v>
      </c>
    </row>
    <row r="112" spans="1:6">
      <c r="A112" s="31">
        <f t="shared" si="3"/>
        <v>100</v>
      </c>
      <c r="B112" s="41" t="s">
        <v>168</v>
      </c>
      <c r="C112" s="32" t="s">
        <v>78</v>
      </c>
      <c r="D112" s="34">
        <v>1353.4</v>
      </c>
      <c r="E112" s="34">
        <f>E113+E114</f>
        <v>3.5999999999999996</v>
      </c>
      <c r="F112" s="34">
        <f t="shared" si="2"/>
        <v>1357</v>
      </c>
    </row>
    <row r="113" spans="1:6">
      <c r="A113" s="31">
        <f t="shared" si="3"/>
        <v>101</v>
      </c>
      <c r="B113" s="32" t="s">
        <v>56</v>
      </c>
      <c r="C113" s="32" t="s">
        <v>78</v>
      </c>
      <c r="D113" s="34">
        <v>1165.4000000000001</v>
      </c>
      <c r="E113" s="34">
        <v>-8.4</v>
      </c>
      <c r="F113" s="34">
        <f t="shared" si="2"/>
        <v>1157</v>
      </c>
    </row>
    <row r="114" spans="1:6">
      <c r="A114" s="31">
        <f t="shared" si="3"/>
        <v>102</v>
      </c>
      <c r="B114" s="32" t="s">
        <v>151</v>
      </c>
      <c r="C114" s="32" t="s">
        <v>78</v>
      </c>
      <c r="D114" s="34">
        <v>188</v>
      </c>
      <c r="E114" s="34">
        <v>12</v>
      </c>
      <c r="F114" s="34">
        <f t="shared" si="2"/>
        <v>200</v>
      </c>
    </row>
    <row r="115" spans="1:6">
      <c r="A115" s="31">
        <f t="shared" si="3"/>
        <v>103</v>
      </c>
      <c r="B115" s="32" t="s">
        <v>48</v>
      </c>
      <c r="C115" s="32" t="s">
        <v>79</v>
      </c>
      <c r="D115" s="34">
        <v>288.04000000000002</v>
      </c>
      <c r="E115" s="34"/>
      <c r="F115" s="34">
        <f t="shared" si="2"/>
        <v>288.04000000000002</v>
      </c>
    </row>
    <row r="116" spans="1:6">
      <c r="A116" s="31">
        <f t="shared" si="3"/>
        <v>104</v>
      </c>
      <c r="B116" s="40" t="s">
        <v>158</v>
      </c>
      <c r="C116" s="37" t="s">
        <v>76</v>
      </c>
      <c r="D116" s="38">
        <v>2094.44</v>
      </c>
      <c r="E116" s="38">
        <f>E117+E120</f>
        <v>21</v>
      </c>
      <c r="F116" s="38">
        <f t="shared" si="2"/>
        <v>2115.44</v>
      </c>
    </row>
    <row r="117" spans="1:6">
      <c r="A117" s="31">
        <f t="shared" si="3"/>
        <v>105</v>
      </c>
      <c r="B117" s="41" t="s">
        <v>168</v>
      </c>
      <c r="C117" s="32" t="s">
        <v>78</v>
      </c>
      <c r="D117" s="34">
        <v>1729</v>
      </c>
      <c r="E117" s="34">
        <f>E118+E119</f>
        <v>21</v>
      </c>
      <c r="F117" s="34">
        <f t="shared" si="2"/>
        <v>1750</v>
      </c>
    </row>
    <row r="118" spans="1:6">
      <c r="A118" s="31">
        <f t="shared" si="3"/>
        <v>106</v>
      </c>
      <c r="B118" s="32" t="s">
        <v>56</v>
      </c>
      <c r="C118" s="32" t="s">
        <v>78</v>
      </c>
      <c r="D118" s="34">
        <v>1602</v>
      </c>
      <c r="E118" s="34">
        <v>-12</v>
      </c>
      <c r="F118" s="34">
        <f t="shared" si="2"/>
        <v>1590</v>
      </c>
    </row>
    <row r="119" spans="1:6">
      <c r="A119" s="31">
        <f t="shared" si="3"/>
        <v>107</v>
      </c>
      <c r="B119" s="32" t="s">
        <v>151</v>
      </c>
      <c r="C119" s="32" t="s">
        <v>78</v>
      </c>
      <c r="D119" s="34">
        <v>127</v>
      </c>
      <c r="E119" s="34">
        <v>33</v>
      </c>
      <c r="F119" s="34">
        <f t="shared" si="2"/>
        <v>160</v>
      </c>
    </row>
    <row r="120" spans="1:6">
      <c r="A120" s="31">
        <f t="shared" si="3"/>
        <v>108</v>
      </c>
      <c r="B120" s="32" t="s">
        <v>48</v>
      </c>
      <c r="C120" s="32" t="s">
        <v>79</v>
      </c>
      <c r="D120" s="34">
        <v>365.44</v>
      </c>
      <c r="E120" s="34"/>
      <c r="F120" s="34">
        <f t="shared" si="2"/>
        <v>365.44</v>
      </c>
    </row>
    <row r="121" spans="1:6" ht="25.5">
      <c r="A121" s="31">
        <f t="shared" si="3"/>
        <v>109</v>
      </c>
      <c r="B121" s="42" t="s">
        <v>159</v>
      </c>
      <c r="C121" s="37" t="s">
        <v>76</v>
      </c>
      <c r="D121" s="38">
        <v>4956.9800000000005</v>
      </c>
      <c r="E121" s="38">
        <f>E122+E125</f>
        <v>83.7</v>
      </c>
      <c r="F121" s="38">
        <f t="shared" si="2"/>
        <v>5040.68</v>
      </c>
    </row>
    <row r="122" spans="1:6">
      <c r="A122" s="31">
        <f t="shared" si="3"/>
        <v>110</v>
      </c>
      <c r="B122" s="41" t="s">
        <v>168</v>
      </c>
      <c r="C122" s="32" t="s">
        <v>78</v>
      </c>
      <c r="D122" s="34">
        <v>4158.3</v>
      </c>
      <c r="E122" s="34">
        <f>E123+E124</f>
        <v>43.7</v>
      </c>
      <c r="F122" s="34">
        <f t="shared" si="2"/>
        <v>4202</v>
      </c>
    </row>
    <row r="123" spans="1:6">
      <c r="A123" s="31">
        <f t="shared" si="3"/>
        <v>111</v>
      </c>
      <c r="B123" s="32" t="s">
        <v>56</v>
      </c>
      <c r="C123" s="32" t="s">
        <v>78</v>
      </c>
      <c r="D123" s="34">
        <v>3648.3</v>
      </c>
      <c r="E123" s="34">
        <v>-27.3</v>
      </c>
      <c r="F123" s="34">
        <f t="shared" si="2"/>
        <v>3621</v>
      </c>
    </row>
    <row r="124" spans="1:6">
      <c r="A124" s="31">
        <f t="shared" si="3"/>
        <v>112</v>
      </c>
      <c r="B124" s="32" t="s">
        <v>151</v>
      </c>
      <c r="C124" s="32" t="s">
        <v>78</v>
      </c>
      <c r="D124" s="34">
        <v>510</v>
      </c>
      <c r="E124" s="34">
        <v>71</v>
      </c>
      <c r="F124" s="34">
        <f t="shared" si="2"/>
        <v>581</v>
      </c>
    </row>
    <row r="125" spans="1:6">
      <c r="A125" s="31">
        <f t="shared" si="3"/>
        <v>113</v>
      </c>
      <c r="B125" s="32" t="s">
        <v>48</v>
      </c>
      <c r="C125" s="32" t="s">
        <v>79</v>
      </c>
      <c r="D125" s="34">
        <v>798.68</v>
      </c>
      <c r="E125" s="34">
        <v>40</v>
      </c>
      <c r="F125" s="34">
        <f t="shared" si="2"/>
        <v>838.68</v>
      </c>
    </row>
    <row r="126" spans="1:6">
      <c r="A126" s="31">
        <f t="shared" si="3"/>
        <v>114</v>
      </c>
      <c r="B126" s="40" t="s">
        <v>160</v>
      </c>
      <c r="C126" s="37" t="s">
        <v>76</v>
      </c>
      <c r="D126" s="38">
        <v>1102.21</v>
      </c>
      <c r="E126" s="38">
        <f>E127+E130</f>
        <v>22.99</v>
      </c>
      <c r="F126" s="38">
        <f t="shared" si="2"/>
        <v>1125.2</v>
      </c>
    </row>
    <row r="127" spans="1:6">
      <c r="A127" s="31">
        <f t="shared" si="3"/>
        <v>115</v>
      </c>
      <c r="B127" s="41" t="s">
        <v>168</v>
      </c>
      <c r="C127" s="32" t="s">
        <v>78</v>
      </c>
      <c r="D127" s="34">
        <v>863.51</v>
      </c>
      <c r="E127" s="34">
        <f>E128+E129</f>
        <v>22.99</v>
      </c>
      <c r="F127" s="34">
        <f t="shared" si="2"/>
        <v>886.5</v>
      </c>
    </row>
    <row r="128" spans="1:6">
      <c r="A128" s="31">
        <f t="shared" si="3"/>
        <v>116</v>
      </c>
      <c r="B128" s="32" t="s">
        <v>56</v>
      </c>
      <c r="C128" s="32" t="s">
        <v>78</v>
      </c>
      <c r="D128" s="34">
        <v>771.51</v>
      </c>
      <c r="E128" s="34"/>
      <c r="F128" s="34">
        <f t="shared" si="2"/>
        <v>771.51</v>
      </c>
    </row>
    <row r="129" spans="1:6">
      <c r="A129" s="31">
        <f t="shared" si="3"/>
        <v>117</v>
      </c>
      <c r="B129" s="32" t="s">
        <v>151</v>
      </c>
      <c r="C129" s="32" t="s">
        <v>78</v>
      </c>
      <c r="D129" s="34">
        <v>92</v>
      </c>
      <c r="E129" s="34">
        <v>22.99</v>
      </c>
      <c r="F129" s="34">
        <f t="shared" si="2"/>
        <v>114.99</v>
      </c>
    </row>
    <row r="130" spans="1:6">
      <c r="A130" s="31">
        <f t="shared" si="3"/>
        <v>118</v>
      </c>
      <c r="B130" s="32" t="s">
        <v>48</v>
      </c>
      <c r="C130" s="32" t="s">
        <v>79</v>
      </c>
      <c r="D130" s="34">
        <v>238.7</v>
      </c>
      <c r="E130" s="34"/>
      <c r="F130" s="34">
        <f t="shared" si="2"/>
        <v>238.7</v>
      </c>
    </row>
    <row r="131" spans="1:6">
      <c r="A131" s="31">
        <f t="shared" si="3"/>
        <v>119</v>
      </c>
      <c r="B131" s="40" t="s">
        <v>161</v>
      </c>
      <c r="C131" s="37" t="s">
        <v>76</v>
      </c>
      <c r="D131" s="38">
        <v>1147.83</v>
      </c>
      <c r="E131" s="38">
        <f>E132+E135</f>
        <v>10.8</v>
      </c>
      <c r="F131" s="38">
        <f t="shared" si="2"/>
        <v>1158.6299999999999</v>
      </c>
    </row>
    <row r="132" spans="1:6">
      <c r="A132" s="31">
        <f t="shared" si="3"/>
        <v>120</v>
      </c>
      <c r="B132" s="41" t="s">
        <v>168</v>
      </c>
      <c r="C132" s="32" t="s">
        <v>78</v>
      </c>
      <c r="D132" s="34">
        <v>1069.31</v>
      </c>
      <c r="E132" s="34">
        <f>E133+E134</f>
        <v>2.8</v>
      </c>
      <c r="F132" s="34">
        <f t="shared" si="2"/>
        <v>1072.1099999999999</v>
      </c>
    </row>
    <row r="133" spans="1:6">
      <c r="A133" s="31">
        <f t="shared" si="3"/>
        <v>121</v>
      </c>
      <c r="B133" s="32" t="s">
        <v>56</v>
      </c>
      <c r="C133" s="32" t="s">
        <v>78</v>
      </c>
      <c r="D133" s="34">
        <v>1059.31</v>
      </c>
      <c r="E133" s="34">
        <v>-2.2000000000000002</v>
      </c>
      <c r="F133" s="34">
        <f t="shared" si="2"/>
        <v>1057.1099999999999</v>
      </c>
    </row>
    <row r="134" spans="1:6">
      <c r="A134" s="31">
        <f t="shared" si="3"/>
        <v>122</v>
      </c>
      <c r="B134" s="32" t="s">
        <v>151</v>
      </c>
      <c r="C134" s="32" t="s">
        <v>78</v>
      </c>
      <c r="D134" s="34">
        <v>10</v>
      </c>
      <c r="E134" s="34">
        <v>5</v>
      </c>
      <c r="F134" s="34">
        <f t="shared" si="2"/>
        <v>15</v>
      </c>
    </row>
    <row r="135" spans="1:6">
      <c r="A135" s="31">
        <f t="shared" si="3"/>
        <v>123</v>
      </c>
      <c r="B135" s="32" t="s">
        <v>48</v>
      </c>
      <c r="C135" s="32" t="s">
        <v>79</v>
      </c>
      <c r="D135" s="34">
        <v>78.52</v>
      </c>
      <c r="E135" s="34">
        <v>8</v>
      </c>
      <c r="F135" s="34">
        <f t="shared" si="2"/>
        <v>86.52</v>
      </c>
    </row>
    <row r="136" spans="1:6">
      <c r="A136" s="31">
        <f t="shared" si="3"/>
        <v>124</v>
      </c>
      <c r="B136" s="37" t="s">
        <v>82</v>
      </c>
      <c r="C136" s="37" t="s">
        <v>76</v>
      </c>
      <c r="D136" s="38">
        <v>4164.6500000000005</v>
      </c>
      <c r="E136" s="38">
        <f>E137+E139</f>
        <v>-26</v>
      </c>
      <c r="F136" s="38">
        <f t="shared" si="2"/>
        <v>4138.6500000000005</v>
      </c>
    </row>
    <row r="137" spans="1:6">
      <c r="A137" s="31">
        <f t="shared" si="3"/>
        <v>125</v>
      </c>
      <c r="B137" s="41" t="s">
        <v>168</v>
      </c>
      <c r="C137" s="32" t="s">
        <v>78</v>
      </c>
      <c r="D137" s="34">
        <v>4012.8</v>
      </c>
      <c r="E137" s="34">
        <f>E138</f>
        <v>-26</v>
      </c>
      <c r="F137" s="34">
        <f t="shared" si="2"/>
        <v>3986.8</v>
      </c>
    </row>
    <row r="138" spans="1:6">
      <c r="A138" s="31">
        <f t="shared" si="3"/>
        <v>126</v>
      </c>
      <c r="B138" s="32" t="s">
        <v>56</v>
      </c>
      <c r="C138" s="32" t="s">
        <v>78</v>
      </c>
      <c r="D138" s="34">
        <v>4012.8</v>
      </c>
      <c r="E138" s="34">
        <v>-26</v>
      </c>
      <c r="F138" s="34">
        <f t="shared" si="2"/>
        <v>3986.8</v>
      </c>
    </row>
    <row r="139" spans="1:6">
      <c r="A139" s="31">
        <f t="shared" si="3"/>
        <v>127</v>
      </c>
      <c r="B139" s="32" t="s">
        <v>48</v>
      </c>
      <c r="C139" s="32" t="s">
        <v>79</v>
      </c>
      <c r="D139" s="34">
        <v>151.85</v>
      </c>
      <c r="E139" s="34"/>
      <c r="F139" s="34">
        <f t="shared" si="2"/>
        <v>151.85</v>
      </c>
    </row>
    <row r="140" spans="1:6">
      <c r="A140" s="31">
        <f t="shared" si="3"/>
        <v>128</v>
      </c>
      <c r="B140" s="40" t="s">
        <v>162</v>
      </c>
      <c r="C140" s="37" t="s">
        <v>76</v>
      </c>
      <c r="D140" s="38">
        <v>582.93000000000006</v>
      </c>
      <c r="E140" s="38">
        <f>E141+E144</f>
        <v>48</v>
      </c>
      <c r="F140" s="38">
        <f t="shared" si="2"/>
        <v>630.93000000000006</v>
      </c>
    </row>
    <row r="141" spans="1:6">
      <c r="A141" s="31">
        <f t="shared" si="3"/>
        <v>129</v>
      </c>
      <c r="B141" s="41" t="s">
        <v>168</v>
      </c>
      <c r="C141" s="32" t="s">
        <v>78</v>
      </c>
      <c r="D141" s="34">
        <v>548.67000000000007</v>
      </c>
      <c r="E141" s="34">
        <f>E142+E143</f>
        <v>48</v>
      </c>
      <c r="F141" s="34">
        <f t="shared" si="2"/>
        <v>596.67000000000007</v>
      </c>
    </row>
    <row r="142" spans="1:6">
      <c r="A142" s="31">
        <f t="shared" si="3"/>
        <v>130</v>
      </c>
      <c r="B142" s="32" t="s">
        <v>145</v>
      </c>
      <c r="C142" s="32" t="s">
        <v>78</v>
      </c>
      <c r="D142" s="34">
        <v>486.67</v>
      </c>
      <c r="E142" s="34">
        <v>35</v>
      </c>
      <c r="F142" s="34">
        <f t="shared" si="2"/>
        <v>521.67000000000007</v>
      </c>
    </row>
    <row r="143" spans="1:6">
      <c r="A143" s="31">
        <f t="shared" si="3"/>
        <v>131</v>
      </c>
      <c r="B143" s="32" t="s">
        <v>151</v>
      </c>
      <c r="C143" s="32" t="s">
        <v>78</v>
      </c>
      <c r="D143" s="34">
        <v>62</v>
      </c>
      <c r="E143" s="34">
        <v>13</v>
      </c>
      <c r="F143" s="34">
        <f t="shared" ref="F143:F206" si="4">D143+E143</f>
        <v>75</v>
      </c>
    </row>
    <row r="144" spans="1:6">
      <c r="A144" s="31">
        <f t="shared" si="3"/>
        <v>132</v>
      </c>
      <c r="B144" s="32" t="s">
        <v>61</v>
      </c>
      <c r="C144" s="32" t="s">
        <v>79</v>
      </c>
      <c r="D144" s="34">
        <v>34.26</v>
      </c>
      <c r="E144" s="34"/>
      <c r="F144" s="34">
        <f t="shared" si="4"/>
        <v>34.26</v>
      </c>
    </row>
    <row r="145" spans="1:8">
      <c r="A145" s="31">
        <f t="shared" si="3"/>
        <v>133</v>
      </c>
      <c r="B145" s="37" t="s">
        <v>83</v>
      </c>
      <c r="C145" s="37" t="s">
        <v>79</v>
      </c>
      <c r="D145" s="38">
        <v>185</v>
      </c>
      <c r="E145" s="34"/>
      <c r="F145" s="38">
        <f t="shared" si="4"/>
        <v>185</v>
      </c>
    </row>
    <row r="146" spans="1:8">
      <c r="A146" s="31">
        <f t="shared" si="3"/>
        <v>134</v>
      </c>
      <c r="B146" s="37" t="s">
        <v>84</v>
      </c>
      <c r="C146" s="37" t="s">
        <v>76</v>
      </c>
      <c r="D146" s="38">
        <v>11404</v>
      </c>
      <c r="E146" s="34"/>
      <c r="F146" s="38">
        <f t="shared" si="4"/>
        <v>11404</v>
      </c>
    </row>
    <row r="147" spans="1:8">
      <c r="A147" s="31">
        <f t="shared" si="3"/>
        <v>135</v>
      </c>
      <c r="B147" s="32" t="s">
        <v>85</v>
      </c>
      <c r="C147" s="32" t="s">
        <v>86</v>
      </c>
      <c r="D147" s="34">
        <v>11404</v>
      </c>
      <c r="E147" s="34"/>
      <c r="F147" s="34">
        <f t="shared" si="4"/>
        <v>11404</v>
      </c>
    </row>
    <row r="148" spans="1:8">
      <c r="A148" s="31">
        <f t="shared" si="3"/>
        <v>136</v>
      </c>
      <c r="B148" s="37" t="s">
        <v>87</v>
      </c>
      <c r="C148" s="37" t="s">
        <v>76</v>
      </c>
      <c r="D148" s="38">
        <v>2576.5</v>
      </c>
      <c r="E148" s="34"/>
      <c r="F148" s="38">
        <f t="shared" si="4"/>
        <v>2576.5</v>
      </c>
    </row>
    <row r="149" spans="1:8">
      <c r="A149" s="31">
        <f t="shared" si="3"/>
        <v>137</v>
      </c>
      <c r="B149" s="32" t="s">
        <v>85</v>
      </c>
      <c r="C149" s="32" t="s">
        <v>86</v>
      </c>
      <c r="D149" s="34">
        <v>2576.5</v>
      </c>
      <c r="E149" s="34"/>
      <c r="F149" s="34">
        <f t="shared" si="4"/>
        <v>2576.5</v>
      </c>
    </row>
    <row r="150" spans="1:8">
      <c r="A150" s="31">
        <f t="shared" si="3"/>
        <v>138</v>
      </c>
      <c r="B150" s="37" t="s">
        <v>188</v>
      </c>
      <c r="C150" s="37" t="s">
        <v>189</v>
      </c>
      <c r="D150" s="38">
        <v>700</v>
      </c>
      <c r="E150" s="38"/>
      <c r="F150" s="38">
        <f t="shared" si="4"/>
        <v>700</v>
      </c>
    </row>
    <row r="151" spans="1:8">
      <c r="A151" s="31">
        <f t="shared" si="3"/>
        <v>139</v>
      </c>
      <c r="B151" s="32" t="s">
        <v>190</v>
      </c>
      <c r="C151" s="32" t="s">
        <v>191</v>
      </c>
      <c r="D151" s="34">
        <v>700</v>
      </c>
      <c r="E151" s="34"/>
      <c r="F151" s="34">
        <f t="shared" si="4"/>
        <v>700</v>
      </c>
    </row>
    <row r="152" spans="1:8">
      <c r="A152" s="31">
        <f t="shared" si="3"/>
        <v>140</v>
      </c>
      <c r="B152" s="37" t="s">
        <v>88</v>
      </c>
      <c r="C152" s="43" t="s">
        <v>89</v>
      </c>
      <c r="D152" s="38">
        <v>31171.24</v>
      </c>
      <c r="E152" s="38">
        <f>E153+E195+E203</f>
        <v>90</v>
      </c>
      <c r="F152" s="38">
        <f t="shared" si="4"/>
        <v>31261.24</v>
      </c>
      <c r="H152" s="10"/>
    </row>
    <row r="153" spans="1:8" ht="13.5">
      <c r="A153" s="31">
        <f t="shared" si="3"/>
        <v>141</v>
      </c>
      <c r="B153" s="44" t="s">
        <v>90</v>
      </c>
      <c r="C153" s="43" t="s">
        <v>89</v>
      </c>
      <c r="D153" s="38">
        <v>18071.240000000002</v>
      </c>
      <c r="E153" s="38"/>
      <c r="F153" s="38">
        <f t="shared" si="4"/>
        <v>18071.240000000002</v>
      </c>
    </row>
    <row r="154" spans="1:8">
      <c r="A154" s="31">
        <f t="shared" ref="A154" si="5">A153+1</f>
        <v>142</v>
      </c>
      <c r="B154" s="37" t="s">
        <v>91</v>
      </c>
      <c r="C154" s="36" t="s">
        <v>89</v>
      </c>
      <c r="D154" s="38">
        <v>7076.42</v>
      </c>
      <c r="E154" s="38"/>
      <c r="F154" s="38">
        <f t="shared" si="4"/>
        <v>7076.42</v>
      </c>
    </row>
    <row r="155" spans="1:8">
      <c r="A155" s="31">
        <f t="shared" ref="A155:A217" si="6">A154+1</f>
        <v>143</v>
      </c>
      <c r="B155" s="32" t="s">
        <v>92</v>
      </c>
      <c r="C155" s="32" t="s">
        <v>93</v>
      </c>
      <c r="D155" s="34">
        <v>7076.42</v>
      </c>
      <c r="E155" s="34"/>
      <c r="F155" s="34">
        <f t="shared" si="4"/>
        <v>7076.42</v>
      </c>
    </row>
    <row r="156" spans="1:8">
      <c r="A156" s="31">
        <f t="shared" si="6"/>
        <v>144</v>
      </c>
      <c r="B156" s="32" t="s">
        <v>56</v>
      </c>
      <c r="C156" s="32" t="s">
        <v>94</v>
      </c>
      <c r="D156" s="34">
        <v>6165</v>
      </c>
      <c r="E156" s="34"/>
      <c r="F156" s="34">
        <f t="shared" si="4"/>
        <v>6165</v>
      </c>
    </row>
    <row r="157" spans="1:8">
      <c r="A157" s="31">
        <f t="shared" si="6"/>
        <v>145</v>
      </c>
      <c r="B157" s="32" t="s">
        <v>48</v>
      </c>
      <c r="C157" s="32" t="s">
        <v>95</v>
      </c>
      <c r="D157" s="34">
        <v>911.42</v>
      </c>
      <c r="E157" s="34"/>
      <c r="F157" s="34">
        <f t="shared" si="4"/>
        <v>911.42</v>
      </c>
    </row>
    <row r="158" spans="1:8">
      <c r="A158" s="31">
        <f t="shared" si="6"/>
        <v>146</v>
      </c>
      <c r="B158" s="37" t="s">
        <v>96</v>
      </c>
      <c r="C158" s="37" t="s">
        <v>89</v>
      </c>
      <c r="D158" s="38">
        <v>1378.02</v>
      </c>
      <c r="E158" s="34"/>
      <c r="F158" s="38">
        <f t="shared" si="4"/>
        <v>1378.02</v>
      </c>
    </row>
    <row r="159" spans="1:8">
      <c r="A159" s="31">
        <f t="shared" si="6"/>
        <v>147</v>
      </c>
      <c r="B159" s="32" t="s">
        <v>92</v>
      </c>
      <c r="C159" s="32" t="s">
        <v>93</v>
      </c>
      <c r="D159" s="34">
        <v>1378.02</v>
      </c>
      <c r="E159" s="34"/>
      <c r="F159" s="34">
        <f t="shared" si="4"/>
        <v>1378.02</v>
      </c>
    </row>
    <row r="160" spans="1:8">
      <c r="A160" s="31">
        <f t="shared" si="6"/>
        <v>148</v>
      </c>
      <c r="B160" s="32" t="s">
        <v>56</v>
      </c>
      <c r="C160" s="32" t="s">
        <v>97</v>
      </c>
      <c r="D160" s="34">
        <v>1190</v>
      </c>
      <c r="E160" s="34"/>
      <c r="F160" s="34">
        <f t="shared" si="4"/>
        <v>1190</v>
      </c>
    </row>
    <row r="161" spans="1:6">
      <c r="A161" s="31">
        <f t="shared" si="6"/>
        <v>149</v>
      </c>
      <c r="B161" s="32" t="s">
        <v>48</v>
      </c>
      <c r="C161" s="32" t="s">
        <v>95</v>
      </c>
      <c r="D161" s="34">
        <v>188.02</v>
      </c>
      <c r="E161" s="34"/>
      <c r="F161" s="34">
        <f t="shared" si="4"/>
        <v>188.02</v>
      </c>
    </row>
    <row r="162" spans="1:6">
      <c r="A162" s="31">
        <f t="shared" si="6"/>
        <v>150</v>
      </c>
      <c r="B162" s="37" t="s">
        <v>98</v>
      </c>
      <c r="C162" s="37" t="s">
        <v>89</v>
      </c>
      <c r="D162" s="38">
        <v>967.94</v>
      </c>
      <c r="E162" s="38"/>
      <c r="F162" s="38">
        <f t="shared" si="4"/>
        <v>967.94</v>
      </c>
    </row>
    <row r="163" spans="1:6">
      <c r="A163" s="31">
        <f t="shared" si="6"/>
        <v>151</v>
      </c>
      <c r="B163" s="32" t="s">
        <v>92</v>
      </c>
      <c r="C163" s="32" t="s">
        <v>93</v>
      </c>
      <c r="D163" s="34">
        <v>967.94</v>
      </c>
      <c r="E163" s="34"/>
      <c r="F163" s="34">
        <f t="shared" si="4"/>
        <v>967.94</v>
      </c>
    </row>
    <row r="164" spans="1:6">
      <c r="A164" s="31">
        <f t="shared" si="6"/>
        <v>152</v>
      </c>
      <c r="B164" s="32" t="s">
        <v>56</v>
      </c>
      <c r="C164" s="32" t="s">
        <v>94</v>
      </c>
      <c r="D164" s="34">
        <v>540</v>
      </c>
      <c r="E164" s="34"/>
      <c r="F164" s="34">
        <f t="shared" si="4"/>
        <v>540</v>
      </c>
    </row>
    <row r="165" spans="1:6">
      <c r="A165" s="31">
        <f t="shared" si="6"/>
        <v>153</v>
      </c>
      <c r="B165" s="32" t="s">
        <v>48</v>
      </c>
      <c r="C165" s="32" t="s">
        <v>95</v>
      </c>
      <c r="D165" s="34">
        <v>367.94</v>
      </c>
      <c r="E165" s="34"/>
      <c r="F165" s="34">
        <f t="shared" si="4"/>
        <v>367.94</v>
      </c>
    </row>
    <row r="166" spans="1:6">
      <c r="A166" s="31">
        <f t="shared" si="6"/>
        <v>154</v>
      </c>
      <c r="B166" s="32" t="s">
        <v>178</v>
      </c>
      <c r="C166" s="32" t="s">
        <v>95</v>
      </c>
      <c r="D166" s="34">
        <v>60</v>
      </c>
      <c r="E166" s="34"/>
      <c r="F166" s="34">
        <f t="shared" si="4"/>
        <v>60</v>
      </c>
    </row>
    <row r="167" spans="1:6">
      <c r="A167" s="31">
        <f t="shared" si="6"/>
        <v>155</v>
      </c>
      <c r="B167" s="37" t="s">
        <v>99</v>
      </c>
      <c r="C167" s="37" t="s">
        <v>89</v>
      </c>
      <c r="D167" s="38">
        <v>1579.43</v>
      </c>
      <c r="E167" s="34"/>
      <c r="F167" s="38">
        <f t="shared" si="4"/>
        <v>1579.43</v>
      </c>
    </row>
    <row r="168" spans="1:6">
      <c r="A168" s="31">
        <f t="shared" si="6"/>
        <v>156</v>
      </c>
      <c r="B168" s="32" t="s">
        <v>100</v>
      </c>
      <c r="C168" s="32" t="s">
        <v>93</v>
      </c>
      <c r="D168" s="34">
        <v>1579.43</v>
      </c>
      <c r="E168" s="34"/>
      <c r="F168" s="34">
        <f t="shared" si="4"/>
        <v>1579.43</v>
      </c>
    </row>
    <row r="169" spans="1:6">
      <c r="A169" s="31">
        <f t="shared" si="6"/>
        <v>157</v>
      </c>
      <c r="B169" s="32" t="s">
        <v>56</v>
      </c>
      <c r="C169" s="32" t="s">
        <v>94</v>
      </c>
      <c r="D169" s="34">
        <v>1080</v>
      </c>
      <c r="E169" s="34"/>
      <c r="F169" s="34">
        <f t="shared" si="4"/>
        <v>1080</v>
      </c>
    </row>
    <row r="170" spans="1:6">
      <c r="A170" s="31">
        <f t="shared" si="6"/>
        <v>158</v>
      </c>
      <c r="B170" s="32" t="s">
        <v>48</v>
      </c>
      <c r="C170" s="32" t="s">
        <v>95</v>
      </c>
      <c r="D170" s="34">
        <v>499.43</v>
      </c>
      <c r="E170" s="34"/>
      <c r="F170" s="34">
        <f t="shared" si="4"/>
        <v>499.43</v>
      </c>
    </row>
    <row r="171" spans="1:6">
      <c r="A171" s="31">
        <f t="shared" si="6"/>
        <v>159</v>
      </c>
      <c r="B171" s="37" t="s">
        <v>101</v>
      </c>
      <c r="C171" s="37" t="s">
        <v>89</v>
      </c>
      <c r="D171" s="38">
        <v>608.54999999999995</v>
      </c>
      <c r="E171" s="34"/>
      <c r="F171" s="38">
        <f t="shared" si="4"/>
        <v>608.54999999999995</v>
      </c>
    </row>
    <row r="172" spans="1:6">
      <c r="A172" s="31">
        <f t="shared" si="6"/>
        <v>160</v>
      </c>
      <c r="B172" s="32" t="s">
        <v>100</v>
      </c>
      <c r="C172" s="32" t="s">
        <v>93</v>
      </c>
      <c r="D172" s="34">
        <v>608.54999999999995</v>
      </c>
      <c r="E172" s="34"/>
      <c r="F172" s="34">
        <f t="shared" si="4"/>
        <v>608.54999999999995</v>
      </c>
    </row>
    <row r="173" spans="1:6">
      <c r="A173" s="31">
        <f t="shared" si="6"/>
        <v>161</v>
      </c>
      <c r="B173" s="32" t="s">
        <v>56</v>
      </c>
      <c r="C173" s="32" t="s">
        <v>94</v>
      </c>
      <c r="D173" s="34">
        <v>250</v>
      </c>
      <c r="E173" s="34"/>
      <c r="F173" s="34">
        <f t="shared" si="4"/>
        <v>250</v>
      </c>
    </row>
    <row r="174" spans="1:6">
      <c r="A174" s="31">
        <f t="shared" si="6"/>
        <v>162</v>
      </c>
      <c r="B174" s="32" t="s">
        <v>48</v>
      </c>
      <c r="C174" s="32" t="s">
        <v>95</v>
      </c>
      <c r="D174" s="34">
        <v>358.55</v>
      </c>
      <c r="E174" s="34"/>
      <c r="F174" s="34">
        <f t="shared" si="4"/>
        <v>358.55</v>
      </c>
    </row>
    <row r="175" spans="1:6">
      <c r="A175" s="31">
        <f t="shared" si="6"/>
        <v>163</v>
      </c>
      <c r="B175" s="37" t="s">
        <v>102</v>
      </c>
      <c r="C175" s="37" t="s">
        <v>89</v>
      </c>
      <c r="D175" s="38">
        <v>909.94</v>
      </c>
      <c r="E175" s="38"/>
      <c r="F175" s="38">
        <f t="shared" si="4"/>
        <v>909.94</v>
      </c>
    </row>
    <row r="176" spans="1:6">
      <c r="A176" s="31">
        <f t="shared" si="6"/>
        <v>164</v>
      </c>
      <c r="B176" s="32" t="s">
        <v>100</v>
      </c>
      <c r="C176" s="32" t="s">
        <v>93</v>
      </c>
      <c r="D176" s="34">
        <v>909.94</v>
      </c>
      <c r="E176" s="34"/>
      <c r="F176" s="34">
        <f t="shared" si="4"/>
        <v>909.94</v>
      </c>
    </row>
    <row r="177" spans="1:6">
      <c r="A177" s="31">
        <f t="shared" si="6"/>
        <v>165</v>
      </c>
      <c r="B177" s="32" t="s">
        <v>56</v>
      </c>
      <c r="C177" s="32" t="s">
        <v>94</v>
      </c>
      <c r="D177" s="34">
        <v>500</v>
      </c>
      <c r="E177" s="34"/>
      <c r="F177" s="34">
        <f t="shared" si="4"/>
        <v>500</v>
      </c>
    </row>
    <row r="178" spans="1:6">
      <c r="A178" s="31">
        <f t="shared" si="6"/>
        <v>166</v>
      </c>
      <c r="B178" s="32" t="s">
        <v>48</v>
      </c>
      <c r="C178" s="32" t="s">
        <v>95</v>
      </c>
      <c r="D178" s="34">
        <v>409.94</v>
      </c>
      <c r="E178" s="34"/>
      <c r="F178" s="34">
        <f t="shared" si="4"/>
        <v>409.94</v>
      </c>
    </row>
    <row r="179" spans="1:6">
      <c r="A179" s="31">
        <f t="shared" si="6"/>
        <v>167</v>
      </c>
      <c r="B179" s="37" t="s">
        <v>103</v>
      </c>
      <c r="C179" s="37" t="s">
        <v>89</v>
      </c>
      <c r="D179" s="38">
        <v>3664.56</v>
      </c>
      <c r="E179" s="34"/>
      <c r="F179" s="38">
        <f t="shared" si="4"/>
        <v>3664.56</v>
      </c>
    </row>
    <row r="180" spans="1:6">
      <c r="A180" s="31">
        <f t="shared" si="6"/>
        <v>168</v>
      </c>
      <c r="B180" s="32" t="s">
        <v>100</v>
      </c>
      <c r="C180" s="32" t="s">
        <v>93</v>
      </c>
      <c r="D180" s="34">
        <v>3664.56</v>
      </c>
      <c r="E180" s="34"/>
      <c r="F180" s="34">
        <f t="shared" si="4"/>
        <v>3664.56</v>
      </c>
    </row>
    <row r="181" spans="1:6">
      <c r="A181" s="31">
        <f t="shared" si="6"/>
        <v>169</v>
      </c>
      <c r="B181" s="32" t="s">
        <v>56</v>
      </c>
      <c r="C181" s="32" t="s">
        <v>94</v>
      </c>
      <c r="D181" s="34">
        <v>2445</v>
      </c>
      <c r="E181" s="34"/>
      <c r="F181" s="34">
        <f t="shared" si="4"/>
        <v>2445</v>
      </c>
    </row>
    <row r="182" spans="1:6">
      <c r="A182" s="31">
        <f t="shared" si="6"/>
        <v>170</v>
      </c>
      <c r="B182" s="32" t="s">
        <v>48</v>
      </c>
      <c r="C182" s="32" t="s">
        <v>95</v>
      </c>
      <c r="D182" s="34">
        <v>1219.56</v>
      </c>
      <c r="E182" s="34"/>
      <c r="F182" s="34">
        <f t="shared" si="4"/>
        <v>1219.56</v>
      </c>
    </row>
    <row r="183" spans="1:6">
      <c r="A183" s="31">
        <f t="shared" si="6"/>
        <v>171</v>
      </c>
      <c r="B183" s="37" t="s">
        <v>104</v>
      </c>
      <c r="C183" s="37" t="s">
        <v>89</v>
      </c>
      <c r="D183" s="38">
        <v>1106.45</v>
      </c>
      <c r="E183" s="34"/>
      <c r="F183" s="38">
        <f t="shared" si="4"/>
        <v>1106.45</v>
      </c>
    </row>
    <row r="184" spans="1:6">
      <c r="A184" s="31">
        <f t="shared" si="6"/>
        <v>172</v>
      </c>
      <c r="B184" s="32" t="s">
        <v>100</v>
      </c>
      <c r="C184" s="32" t="s">
        <v>93</v>
      </c>
      <c r="D184" s="34">
        <v>1106.45</v>
      </c>
      <c r="E184" s="34"/>
      <c r="F184" s="34">
        <f t="shared" si="4"/>
        <v>1106.45</v>
      </c>
    </row>
    <row r="185" spans="1:6">
      <c r="A185" s="31">
        <f t="shared" si="6"/>
        <v>173</v>
      </c>
      <c r="B185" s="32" t="s">
        <v>56</v>
      </c>
      <c r="C185" s="32" t="s">
        <v>94</v>
      </c>
      <c r="D185" s="34">
        <v>595</v>
      </c>
      <c r="E185" s="34"/>
      <c r="F185" s="34">
        <f t="shared" si="4"/>
        <v>595</v>
      </c>
    </row>
    <row r="186" spans="1:6">
      <c r="A186" s="31">
        <f t="shared" si="6"/>
        <v>174</v>
      </c>
      <c r="B186" s="32" t="s">
        <v>48</v>
      </c>
      <c r="C186" s="32" t="s">
        <v>95</v>
      </c>
      <c r="D186" s="34">
        <v>511.45</v>
      </c>
      <c r="E186" s="34"/>
      <c r="F186" s="34">
        <f t="shared" si="4"/>
        <v>511.45</v>
      </c>
    </row>
    <row r="187" spans="1:6">
      <c r="A187" s="31">
        <f t="shared" si="6"/>
        <v>175</v>
      </c>
      <c r="B187" s="37" t="s">
        <v>105</v>
      </c>
      <c r="C187" s="37" t="s">
        <v>89</v>
      </c>
      <c r="D187" s="38">
        <v>541.12</v>
      </c>
      <c r="E187" s="34"/>
      <c r="F187" s="38">
        <f t="shared" si="4"/>
        <v>541.12</v>
      </c>
    </row>
    <row r="188" spans="1:6">
      <c r="A188" s="31">
        <f t="shared" si="6"/>
        <v>176</v>
      </c>
      <c r="B188" s="32" t="s">
        <v>100</v>
      </c>
      <c r="C188" s="32" t="s">
        <v>93</v>
      </c>
      <c r="D188" s="34">
        <v>541.12</v>
      </c>
      <c r="E188" s="34"/>
      <c r="F188" s="34">
        <f t="shared" si="4"/>
        <v>541.12</v>
      </c>
    </row>
    <row r="189" spans="1:6">
      <c r="A189" s="31">
        <f t="shared" si="6"/>
        <v>177</v>
      </c>
      <c r="B189" s="32" t="s">
        <v>56</v>
      </c>
      <c r="C189" s="32" t="s">
        <v>94</v>
      </c>
      <c r="D189" s="34">
        <v>224</v>
      </c>
      <c r="E189" s="34"/>
      <c r="F189" s="34">
        <f t="shared" si="4"/>
        <v>224</v>
      </c>
    </row>
    <row r="190" spans="1:6">
      <c r="A190" s="31">
        <f t="shared" si="6"/>
        <v>178</v>
      </c>
      <c r="B190" s="32" t="s">
        <v>48</v>
      </c>
      <c r="C190" s="32" t="s">
        <v>95</v>
      </c>
      <c r="D190" s="34">
        <v>317.12</v>
      </c>
      <c r="E190" s="34"/>
      <c r="F190" s="34">
        <f t="shared" si="4"/>
        <v>317.12</v>
      </c>
    </row>
    <row r="191" spans="1:6">
      <c r="A191" s="31">
        <f t="shared" si="6"/>
        <v>179</v>
      </c>
      <c r="B191" s="37" t="s">
        <v>106</v>
      </c>
      <c r="C191" s="37" t="s">
        <v>89</v>
      </c>
      <c r="D191" s="38">
        <v>238.81</v>
      </c>
      <c r="E191" s="34"/>
      <c r="F191" s="38">
        <f t="shared" si="4"/>
        <v>238.81</v>
      </c>
    </row>
    <row r="192" spans="1:6">
      <c r="A192" s="31">
        <f t="shared" si="6"/>
        <v>180</v>
      </c>
      <c r="B192" s="32" t="s">
        <v>100</v>
      </c>
      <c r="C192" s="32" t="s">
        <v>93</v>
      </c>
      <c r="D192" s="34">
        <v>238.81</v>
      </c>
      <c r="E192" s="34"/>
      <c r="F192" s="34">
        <f t="shared" si="4"/>
        <v>238.81</v>
      </c>
    </row>
    <row r="193" spans="1:7">
      <c r="A193" s="31">
        <f t="shared" si="6"/>
        <v>181</v>
      </c>
      <c r="B193" s="32" t="s">
        <v>56</v>
      </c>
      <c r="C193" s="32" t="s">
        <v>94</v>
      </c>
      <c r="D193" s="34">
        <v>70</v>
      </c>
      <c r="E193" s="34"/>
      <c r="F193" s="34">
        <f t="shared" si="4"/>
        <v>70</v>
      </c>
    </row>
    <row r="194" spans="1:7">
      <c r="A194" s="31">
        <f t="shared" si="6"/>
        <v>182</v>
      </c>
      <c r="B194" s="32" t="s">
        <v>48</v>
      </c>
      <c r="C194" s="32" t="s">
        <v>95</v>
      </c>
      <c r="D194" s="34">
        <v>168.81</v>
      </c>
      <c r="E194" s="34"/>
      <c r="F194" s="34">
        <f t="shared" si="4"/>
        <v>168.81</v>
      </c>
    </row>
    <row r="195" spans="1:7" ht="13.5">
      <c r="A195" s="31">
        <f t="shared" si="6"/>
        <v>183</v>
      </c>
      <c r="B195" s="44" t="s">
        <v>107</v>
      </c>
      <c r="C195" s="43" t="s">
        <v>89</v>
      </c>
      <c r="D195" s="38">
        <v>10900</v>
      </c>
      <c r="E195" s="38">
        <f>E196+E198+E199+E200+E201</f>
        <v>90</v>
      </c>
      <c r="F195" s="38">
        <f t="shared" si="4"/>
        <v>10990</v>
      </c>
      <c r="G195" s="10"/>
    </row>
    <row r="196" spans="1:7">
      <c r="A196" s="31">
        <f t="shared" si="6"/>
        <v>184</v>
      </c>
      <c r="B196" s="37" t="s">
        <v>108</v>
      </c>
      <c r="C196" s="37" t="s">
        <v>89</v>
      </c>
      <c r="D196" s="38">
        <v>7500</v>
      </c>
      <c r="E196" s="34"/>
      <c r="F196" s="38">
        <f t="shared" si="4"/>
        <v>7500</v>
      </c>
    </row>
    <row r="197" spans="1:7">
      <c r="A197" s="31">
        <f t="shared" si="6"/>
        <v>185</v>
      </c>
      <c r="B197" s="32" t="s">
        <v>109</v>
      </c>
      <c r="C197" s="32" t="s">
        <v>110</v>
      </c>
      <c r="D197" s="34">
        <v>7500</v>
      </c>
      <c r="E197" s="34"/>
      <c r="F197" s="34">
        <f t="shared" si="4"/>
        <v>7500</v>
      </c>
    </row>
    <row r="198" spans="1:7" ht="28.5" customHeight="1">
      <c r="A198" s="31">
        <f t="shared" si="6"/>
        <v>186</v>
      </c>
      <c r="B198" s="45" t="s">
        <v>183</v>
      </c>
      <c r="C198" s="37" t="s">
        <v>110</v>
      </c>
      <c r="D198" s="38">
        <v>1500</v>
      </c>
      <c r="E198" s="34"/>
      <c r="F198" s="38">
        <f t="shared" si="4"/>
        <v>1500</v>
      </c>
    </row>
    <row r="199" spans="1:7" ht="27" customHeight="1">
      <c r="A199" s="31">
        <f t="shared" si="6"/>
        <v>187</v>
      </c>
      <c r="B199" s="45" t="s">
        <v>152</v>
      </c>
      <c r="C199" s="37" t="s">
        <v>110</v>
      </c>
      <c r="D199" s="38">
        <v>600</v>
      </c>
      <c r="E199" s="34"/>
      <c r="F199" s="38">
        <f t="shared" si="4"/>
        <v>600</v>
      </c>
    </row>
    <row r="200" spans="1:7" ht="25.5">
      <c r="A200" s="31">
        <f t="shared" si="6"/>
        <v>188</v>
      </c>
      <c r="B200" s="45" t="s">
        <v>184</v>
      </c>
      <c r="C200" s="37" t="s">
        <v>110</v>
      </c>
      <c r="D200" s="38">
        <v>500</v>
      </c>
      <c r="E200" s="34"/>
      <c r="F200" s="38">
        <f t="shared" si="4"/>
        <v>500</v>
      </c>
    </row>
    <row r="201" spans="1:7">
      <c r="A201" s="31">
        <f t="shared" si="6"/>
        <v>189</v>
      </c>
      <c r="B201" s="37" t="s">
        <v>111</v>
      </c>
      <c r="C201" s="37" t="s">
        <v>89</v>
      </c>
      <c r="D201" s="38">
        <v>800</v>
      </c>
      <c r="E201" s="38">
        <f>E202</f>
        <v>90</v>
      </c>
      <c r="F201" s="38">
        <f t="shared" si="4"/>
        <v>890</v>
      </c>
    </row>
    <row r="202" spans="1:7">
      <c r="A202" s="31">
        <f t="shared" si="6"/>
        <v>190</v>
      </c>
      <c r="B202" s="32" t="s">
        <v>109</v>
      </c>
      <c r="C202" s="32" t="s">
        <v>110</v>
      </c>
      <c r="D202" s="34">
        <v>800</v>
      </c>
      <c r="E202" s="34">
        <v>90</v>
      </c>
      <c r="F202" s="34">
        <f t="shared" si="4"/>
        <v>890</v>
      </c>
    </row>
    <row r="203" spans="1:7" ht="13.5">
      <c r="A203" s="31">
        <f t="shared" si="6"/>
        <v>191</v>
      </c>
      <c r="B203" s="44" t="s">
        <v>112</v>
      </c>
      <c r="C203" s="43" t="s">
        <v>89</v>
      </c>
      <c r="D203" s="38">
        <v>2200</v>
      </c>
      <c r="E203" s="38"/>
      <c r="F203" s="38">
        <f t="shared" si="4"/>
        <v>2200</v>
      </c>
    </row>
    <row r="204" spans="1:7">
      <c r="A204" s="31">
        <f t="shared" si="6"/>
        <v>192</v>
      </c>
      <c r="B204" s="37" t="s">
        <v>113</v>
      </c>
      <c r="C204" s="37" t="s">
        <v>89</v>
      </c>
      <c r="D204" s="38">
        <v>1200</v>
      </c>
      <c r="E204" s="34"/>
      <c r="F204" s="38">
        <f t="shared" si="4"/>
        <v>1200</v>
      </c>
    </row>
    <row r="205" spans="1:7">
      <c r="A205" s="31">
        <f t="shared" si="6"/>
        <v>193</v>
      </c>
      <c r="B205" s="32" t="s">
        <v>114</v>
      </c>
      <c r="C205" s="32" t="s">
        <v>110</v>
      </c>
      <c r="D205" s="34">
        <v>1200</v>
      </c>
      <c r="E205" s="34"/>
      <c r="F205" s="34">
        <f t="shared" si="4"/>
        <v>1200</v>
      </c>
    </row>
    <row r="206" spans="1:7">
      <c r="A206" s="31">
        <f t="shared" si="6"/>
        <v>194</v>
      </c>
      <c r="B206" s="37" t="s">
        <v>115</v>
      </c>
      <c r="C206" s="37" t="s">
        <v>89</v>
      </c>
      <c r="D206" s="38">
        <v>550</v>
      </c>
      <c r="E206" s="38"/>
      <c r="F206" s="38">
        <f t="shared" si="4"/>
        <v>550</v>
      </c>
    </row>
    <row r="207" spans="1:7">
      <c r="A207" s="31">
        <f t="shared" si="6"/>
        <v>195</v>
      </c>
      <c r="B207" s="32" t="s">
        <v>109</v>
      </c>
      <c r="C207" s="32" t="s">
        <v>110</v>
      </c>
      <c r="D207" s="34">
        <v>350</v>
      </c>
      <c r="E207" s="34"/>
      <c r="F207" s="34">
        <f t="shared" ref="F207:F227" si="7">D207+E207</f>
        <v>350</v>
      </c>
    </row>
    <row r="208" spans="1:7">
      <c r="A208" s="31">
        <f t="shared" si="6"/>
        <v>196</v>
      </c>
      <c r="B208" s="32" t="s">
        <v>180</v>
      </c>
      <c r="C208" s="32" t="s">
        <v>110</v>
      </c>
      <c r="D208" s="34">
        <v>200</v>
      </c>
      <c r="E208" s="34"/>
      <c r="F208" s="34">
        <f t="shared" si="7"/>
        <v>200</v>
      </c>
    </row>
    <row r="209" spans="1:6">
      <c r="A209" s="31">
        <f t="shared" si="6"/>
        <v>197</v>
      </c>
      <c r="B209" s="37" t="s">
        <v>116</v>
      </c>
      <c r="C209" s="37" t="s">
        <v>89</v>
      </c>
      <c r="D209" s="38">
        <v>350</v>
      </c>
      <c r="E209" s="38"/>
      <c r="F209" s="38">
        <f t="shared" si="7"/>
        <v>350</v>
      </c>
    </row>
    <row r="210" spans="1:6">
      <c r="A210" s="31">
        <f t="shared" si="6"/>
        <v>198</v>
      </c>
      <c r="B210" s="32" t="s">
        <v>109</v>
      </c>
      <c r="C210" s="32" t="s">
        <v>110</v>
      </c>
      <c r="D210" s="34">
        <v>350</v>
      </c>
      <c r="E210" s="34"/>
      <c r="F210" s="34">
        <f t="shared" si="7"/>
        <v>350</v>
      </c>
    </row>
    <row r="211" spans="1:6">
      <c r="A211" s="31">
        <f t="shared" si="6"/>
        <v>199</v>
      </c>
      <c r="B211" s="37" t="s">
        <v>179</v>
      </c>
      <c r="C211" s="37" t="s">
        <v>110</v>
      </c>
      <c r="D211" s="38">
        <v>100</v>
      </c>
      <c r="E211" s="38"/>
      <c r="F211" s="38">
        <f>D211+E211</f>
        <v>100</v>
      </c>
    </row>
    <row r="212" spans="1:6">
      <c r="A212" s="31">
        <f t="shared" si="6"/>
        <v>200</v>
      </c>
      <c r="B212" s="37" t="s">
        <v>117</v>
      </c>
      <c r="C212" s="37" t="s">
        <v>118</v>
      </c>
      <c r="D212" s="38">
        <v>112591.94</v>
      </c>
      <c r="E212" s="38">
        <f>E213</f>
        <v>2268</v>
      </c>
      <c r="F212" s="38">
        <f t="shared" si="7"/>
        <v>114859.94</v>
      </c>
    </row>
    <row r="213" spans="1:6">
      <c r="A213" s="31">
        <f t="shared" si="6"/>
        <v>201</v>
      </c>
      <c r="B213" s="37" t="s">
        <v>119</v>
      </c>
      <c r="C213" s="37" t="s">
        <v>120</v>
      </c>
      <c r="D213" s="38">
        <v>112591.94</v>
      </c>
      <c r="E213" s="38">
        <f>E214+E215+E216</f>
        <v>2268</v>
      </c>
      <c r="F213" s="38">
        <f t="shared" si="7"/>
        <v>114859.94</v>
      </c>
    </row>
    <row r="214" spans="1:6">
      <c r="A214" s="31">
        <f t="shared" si="6"/>
        <v>202</v>
      </c>
      <c r="B214" s="32" t="s">
        <v>56</v>
      </c>
      <c r="C214" s="32" t="s">
        <v>121</v>
      </c>
      <c r="D214" s="34">
        <v>25625</v>
      </c>
      <c r="E214" s="34"/>
      <c r="F214" s="34">
        <f t="shared" si="7"/>
        <v>25625</v>
      </c>
    </row>
    <row r="215" spans="1:6">
      <c r="A215" s="31">
        <f t="shared" si="6"/>
        <v>203</v>
      </c>
      <c r="B215" s="32" t="s">
        <v>48</v>
      </c>
      <c r="C215" s="32" t="s">
        <v>122</v>
      </c>
      <c r="D215" s="34">
        <v>15425.94</v>
      </c>
      <c r="E215" s="34">
        <v>844</v>
      </c>
      <c r="F215" s="34">
        <f t="shared" si="7"/>
        <v>16269.94</v>
      </c>
    </row>
    <row r="216" spans="1:6">
      <c r="A216" s="31">
        <f t="shared" si="6"/>
        <v>204</v>
      </c>
      <c r="B216" s="32" t="s">
        <v>123</v>
      </c>
      <c r="C216" s="32" t="s">
        <v>124</v>
      </c>
      <c r="D216" s="34">
        <v>71541</v>
      </c>
      <c r="E216" s="34">
        <v>1424</v>
      </c>
      <c r="F216" s="34">
        <f t="shared" si="7"/>
        <v>72965</v>
      </c>
    </row>
    <row r="217" spans="1:6">
      <c r="A217" s="31">
        <f t="shared" si="6"/>
        <v>205</v>
      </c>
      <c r="B217" s="37" t="s">
        <v>125</v>
      </c>
      <c r="C217" s="37" t="s">
        <v>126</v>
      </c>
      <c r="D217" s="38">
        <v>9488.91</v>
      </c>
      <c r="E217" s="38"/>
      <c r="F217" s="38">
        <f t="shared" si="7"/>
        <v>9488.91</v>
      </c>
    </row>
    <row r="218" spans="1:6">
      <c r="A218" s="31">
        <f t="shared" ref="A218:A227" si="8">A217+1</f>
        <v>206</v>
      </c>
      <c r="B218" s="37" t="s">
        <v>127</v>
      </c>
      <c r="C218" s="37" t="s">
        <v>128</v>
      </c>
      <c r="D218" s="38">
        <v>9488.91</v>
      </c>
      <c r="E218" s="38"/>
      <c r="F218" s="38">
        <f t="shared" si="7"/>
        <v>9488.91</v>
      </c>
    </row>
    <row r="219" spans="1:6">
      <c r="A219" s="31">
        <f t="shared" si="8"/>
        <v>207</v>
      </c>
      <c r="B219" s="32" t="s">
        <v>129</v>
      </c>
      <c r="C219" s="32" t="s">
        <v>130</v>
      </c>
      <c r="D219" s="34">
        <v>9488.91</v>
      </c>
      <c r="E219" s="34"/>
      <c r="F219" s="34">
        <f t="shared" si="7"/>
        <v>9488.91</v>
      </c>
    </row>
    <row r="220" spans="1:6">
      <c r="A220" s="31">
        <f t="shared" si="8"/>
        <v>208</v>
      </c>
      <c r="B220" s="37" t="s">
        <v>131</v>
      </c>
      <c r="C220" s="37" t="s">
        <v>132</v>
      </c>
      <c r="D220" s="38">
        <v>622.9</v>
      </c>
      <c r="E220" s="38">
        <f>E221</f>
        <v>65</v>
      </c>
      <c r="F220" s="38">
        <f t="shared" si="7"/>
        <v>687.9</v>
      </c>
    </row>
    <row r="221" spans="1:6">
      <c r="A221" s="31">
        <f t="shared" si="8"/>
        <v>209</v>
      </c>
      <c r="B221" s="37" t="s">
        <v>133</v>
      </c>
      <c r="C221" s="37" t="s">
        <v>132</v>
      </c>
      <c r="D221" s="38">
        <v>622.9</v>
      </c>
      <c r="E221" s="38">
        <f>E222</f>
        <v>65</v>
      </c>
      <c r="F221" s="38">
        <f t="shared" si="7"/>
        <v>687.9</v>
      </c>
    </row>
    <row r="222" spans="1:6">
      <c r="A222" s="31">
        <f t="shared" si="8"/>
        <v>210</v>
      </c>
      <c r="B222" s="32" t="s">
        <v>100</v>
      </c>
      <c r="C222" s="32" t="s">
        <v>134</v>
      </c>
      <c r="D222" s="34">
        <v>622.9</v>
      </c>
      <c r="E222" s="34">
        <f>E223+E224</f>
        <v>65</v>
      </c>
      <c r="F222" s="34">
        <f t="shared" si="7"/>
        <v>687.9</v>
      </c>
    </row>
    <row r="223" spans="1:6">
      <c r="A223" s="31">
        <f t="shared" si="8"/>
        <v>211</v>
      </c>
      <c r="B223" s="32" t="s">
        <v>56</v>
      </c>
      <c r="C223" s="32" t="s">
        <v>135</v>
      </c>
      <c r="D223" s="34">
        <v>527</v>
      </c>
      <c r="E223" s="34"/>
      <c r="F223" s="34">
        <f t="shared" si="7"/>
        <v>527</v>
      </c>
    </row>
    <row r="224" spans="1:6">
      <c r="A224" s="31">
        <f t="shared" si="8"/>
        <v>212</v>
      </c>
      <c r="B224" s="32" t="s">
        <v>48</v>
      </c>
      <c r="C224" s="32" t="s">
        <v>136</v>
      </c>
      <c r="D224" s="34">
        <v>95.9</v>
      </c>
      <c r="E224" s="34">
        <v>65</v>
      </c>
      <c r="F224" s="34">
        <f t="shared" si="7"/>
        <v>160.9</v>
      </c>
    </row>
    <row r="225" spans="1:6">
      <c r="A225" s="31">
        <f t="shared" si="8"/>
        <v>213</v>
      </c>
      <c r="B225" s="37" t="s">
        <v>137</v>
      </c>
      <c r="C225" s="37" t="s">
        <v>138</v>
      </c>
      <c r="D225" s="38">
        <f>D226</f>
        <v>28450</v>
      </c>
      <c r="E225" s="38"/>
      <c r="F225" s="38">
        <f t="shared" si="7"/>
        <v>28450</v>
      </c>
    </row>
    <row r="226" spans="1:6">
      <c r="A226" s="31">
        <f t="shared" si="8"/>
        <v>214</v>
      </c>
      <c r="B226" s="37" t="s">
        <v>139</v>
      </c>
      <c r="C226" s="37" t="s">
        <v>138</v>
      </c>
      <c r="D226" s="38">
        <f>D227</f>
        <v>28450</v>
      </c>
      <c r="E226" s="38"/>
      <c r="F226" s="38">
        <f t="shared" si="7"/>
        <v>28450</v>
      </c>
    </row>
    <row r="227" spans="1:6">
      <c r="A227" s="31">
        <f t="shared" si="8"/>
        <v>215</v>
      </c>
      <c r="B227" s="32" t="s">
        <v>170</v>
      </c>
      <c r="C227" s="32" t="s">
        <v>171</v>
      </c>
      <c r="D227" s="34">
        <v>28450</v>
      </c>
      <c r="E227" s="34"/>
      <c r="F227" s="34">
        <f t="shared" si="7"/>
        <v>28450</v>
      </c>
    </row>
    <row r="228" spans="1:6">
      <c r="A228" s="49"/>
      <c r="B228" s="50"/>
      <c r="C228" s="50"/>
      <c r="D228" s="51"/>
      <c r="E228" s="51"/>
      <c r="F228" s="51"/>
    </row>
    <row r="229" spans="1:6" ht="15">
      <c r="A229" s="24"/>
      <c r="B229" s="25"/>
      <c r="C229" s="25"/>
      <c r="D229" s="26"/>
      <c r="E229" s="13"/>
      <c r="F229" s="13"/>
    </row>
    <row r="230" spans="1:6" s="8" customFormat="1" ht="15">
      <c r="A230" s="27"/>
      <c r="B230" s="47" t="s">
        <v>193</v>
      </c>
      <c r="C230" s="28" t="s">
        <v>141</v>
      </c>
      <c r="D230" s="13"/>
      <c r="E230" s="13"/>
      <c r="F230" s="13"/>
    </row>
    <row r="231" spans="1:6" s="8" customFormat="1" ht="15">
      <c r="A231" s="27"/>
      <c r="B231" s="28" t="s">
        <v>194</v>
      </c>
      <c r="C231" s="28" t="s">
        <v>142</v>
      </c>
      <c r="D231" s="13"/>
      <c r="E231" s="13"/>
      <c r="F231" s="13"/>
    </row>
    <row r="232" spans="1:6" s="8" customFormat="1" ht="15">
      <c r="A232" s="27"/>
      <c r="B232" s="47" t="s">
        <v>195</v>
      </c>
      <c r="C232" s="28" t="s">
        <v>143</v>
      </c>
      <c r="D232" s="13"/>
      <c r="E232" s="13"/>
      <c r="F232" s="13"/>
    </row>
    <row r="233" spans="1:6" s="7" customFormat="1" ht="15">
      <c r="A233" s="25"/>
      <c r="B233" s="25"/>
      <c r="C233" s="25"/>
      <c r="D233" s="13"/>
      <c r="E233" s="13"/>
      <c r="F233" s="13"/>
    </row>
    <row r="234" spans="1:6" ht="15">
      <c r="A234" s="29"/>
      <c r="B234" s="17"/>
      <c r="C234" s="30"/>
      <c r="D234" s="13"/>
      <c r="E234" s="13"/>
      <c r="F234" s="13"/>
    </row>
    <row r="235" spans="1:6" ht="15">
      <c r="A235" s="29"/>
      <c r="B235" s="52"/>
      <c r="C235" s="52"/>
      <c r="D235" s="13"/>
      <c r="E235" s="13"/>
      <c r="F235" s="13"/>
    </row>
    <row r="236" spans="1:6">
      <c r="A236" s="4"/>
      <c r="B236" s="2"/>
      <c r="C236" s="9"/>
    </row>
  </sheetData>
  <mergeCells count="15">
    <mergeCell ref="B235:C235"/>
    <mergeCell ref="D9:D12"/>
    <mergeCell ref="C9:C12"/>
    <mergeCell ref="E1:F1"/>
    <mergeCell ref="I2:K2"/>
    <mergeCell ref="E2:F2"/>
    <mergeCell ref="A5:F5"/>
    <mergeCell ref="A1:B1"/>
    <mergeCell ref="A2:B2"/>
    <mergeCell ref="A3:B3"/>
    <mergeCell ref="B7:D7"/>
    <mergeCell ref="A9:A12"/>
    <mergeCell ref="B9:B12"/>
    <mergeCell ref="E9:E12"/>
    <mergeCell ref="F9:F12"/>
  </mergeCells>
  <phoneticPr fontId="0" type="noConversion"/>
  <pageMargins left="0.86614173228346458" right="0.15748031496062992" top="0.39370078740157483" bottom="0.39370078740157483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2a</vt:lpstr>
      <vt:lpstr>'2a'!Imprimare_titluri</vt:lpstr>
    </vt:vector>
  </TitlesOfParts>
  <Company>cjc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Ioan.Iusan</cp:lastModifiedBy>
  <cp:lastPrinted>2014-11-04T08:40:09Z</cp:lastPrinted>
  <dcterms:created xsi:type="dcterms:W3CDTF">2011-02-07T14:42:14Z</dcterms:created>
  <dcterms:modified xsi:type="dcterms:W3CDTF">2014-11-04T08:40:13Z</dcterms:modified>
</cp:coreProperties>
</file>