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210" yWindow="30" windowWidth="15480" windowHeight="11640"/>
  </bookViews>
  <sheets>
    <sheet name="3" sheetId="6" r:id="rId1"/>
  </sheets>
  <calcPr calcId="125725"/>
</workbook>
</file>

<file path=xl/calcChain.xml><?xml version="1.0" encoding="utf-8"?>
<calcChain xmlns="http://schemas.openxmlformats.org/spreadsheetml/2006/main">
  <c r="G16" i="6"/>
  <c r="G23"/>
  <c r="G22"/>
  <c r="G18" s="1"/>
  <c r="H18" s="1"/>
  <c r="G26"/>
  <c r="G21" s="1"/>
  <c r="G17" s="1"/>
  <c r="G50"/>
  <c r="H57"/>
  <c r="G69"/>
  <c r="G55"/>
  <c r="F71"/>
  <c r="F55"/>
  <c r="F19"/>
  <c r="H19" s="1"/>
  <c r="F16"/>
  <c r="H56"/>
  <c r="H69"/>
  <c r="H70"/>
  <c r="H72"/>
  <c r="H44"/>
  <c r="H29"/>
  <c r="H34"/>
  <c r="H20"/>
  <c r="H24"/>
  <c r="H30"/>
  <c r="H39"/>
  <c r="H68"/>
  <c r="H51"/>
  <c r="H52"/>
  <c r="H53"/>
  <c r="H54"/>
  <c r="H61"/>
  <c r="H62"/>
  <c r="H64"/>
  <c r="H63"/>
  <c r="H65"/>
  <c r="H60"/>
  <c r="H59"/>
  <c r="H58"/>
  <c r="H32"/>
  <c r="H33"/>
  <c r="H35"/>
  <c r="H27"/>
  <c r="H28"/>
  <c r="H42"/>
  <c r="H43"/>
  <c r="H45"/>
  <c r="H47"/>
  <c r="H48"/>
  <c r="H49"/>
  <c r="H37"/>
  <c r="H38"/>
  <c r="H40"/>
  <c r="A15"/>
  <c r="A16" s="1"/>
  <c r="A17" s="1"/>
  <c r="A18" s="1"/>
  <c r="A19" s="1"/>
  <c r="A20" s="1"/>
  <c r="A21" s="1"/>
  <c r="A22" s="1"/>
  <c r="A23" s="1"/>
  <c r="H15"/>
  <c r="H16"/>
  <c r="H14"/>
  <c r="D25"/>
  <c r="D21" s="1"/>
  <c r="D50"/>
  <c r="D55"/>
  <c r="D71"/>
  <c r="E50"/>
  <c r="E55"/>
  <c r="E66"/>
  <c r="E71"/>
  <c r="E25"/>
  <c r="E21" s="1"/>
  <c r="E46"/>
  <c r="E41"/>
  <c r="E36"/>
  <c r="E31"/>
  <c r="E26"/>
  <c r="D46"/>
  <c r="D41"/>
  <c r="D36"/>
  <c r="D31"/>
  <c r="D26"/>
  <c r="E16"/>
  <c r="D16"/>
  <c r="F17" l="1"/>
  <c r="A24"/>
  <c r="A25" s="1"/>
  <c r="A26" s="1"/>
  <c r="A27" s="1"/>
  <c r="A28" s="1"/>
  <c r="A29" s="1"/>
  <c r="A30" s="1"/>
  <c r="A31" s="1"/>
  <c r="A32" s="1"/>
  <c r="A33" s="1"/>
  <c r="A34" s="1"/>
  <c r="A35" s="1"/>
  <c r="H25"/>
  <c r="H50"/>
  <c r="H71"/>
  <c r="E17"/>
  <c r="H23"/>
  <c r="H46"/>
  <c r="H31"/>
  <c r="H26"/>
  <c r="D17"/>
  <c r="H67"/>
  <c r="H66"/>
  <c r="H55"/>
  <c r="H36"/>
  <c r="H41"/>
  <c r="H22"/>
  <c r="A36" l="1"/>
  <c r="A37" s="1"/>
  <c r="A38" s="1"/>
  <c r="H17"/>
  <c r="H21"/>
  <c r="A39" l="1"/>
  <c r="A40" s="1"/>
  <c r="A41" s="1"/>
  <c r="A42" s="1"/>
  <c r="A43" s="1"/>
  <c r="A44" s="1"/>
  <c r="A45" s="1"/>
  <c r="A46" s="1"/>
  <c r="A47" s="1"/>
  <c r="A48" s="1"/>
  <c r="A49" s="1"/>
  <c r="A50" s="1"/>
  <c r="A51" s="1"/>
  <c r="A52" s="1"/>
  <c r="A53" s="1"/>
  <c r="A54" s="1"/>
  <c r="A55" s="1"/>
  <c r="A56" s="1"/>
  <c r="A57" s="1"/>
  <c r="A58" s="1"/>
  <c r="A59" s="1"/>
  <c r="A60" s="1"/>
  <c r="A61" s="1"/>
  <c r="A62" s="1"/>
  <c r="A63" s="1"/>
  <c r="A64" s="1"/>
  <c r="A65" s="1"/>
  <c r="A66" s="1"/>
  <c r="A67" s="1"/>
  <c r="A68" s="1"/>
  <c r="A69" s="1"/>
  <c r="A70" s="1"/>
  <c r="A71" s="1"/>
  <c r="A72" s="1"/>
</calcChain>
</file>

<file path=xl/sharedStrings.xml><?xml version="1.0" encoding="utf-8"?>
<sst xmlns="http://schemas.openxmlformats.org/spreadsheetml/2006/main" count="114" uniqueCount="70">
  <si>
    <t>ROMÂNIA</t>
  </si>
  <si>
    <t>JUDEŢUL CLUJ</t>
  </si>
  <si>
    <t xml:space="preserve">CONSILIUL JUDEŢEAN </t>
  </si>
  <si>
    <t>mii lei</t>
  </si>
  <si>
    <t>Nr.
crt.</t>
  </si>
  <si>
    <t>Indicatori/Ordonatori de credite</t>
  </si>
  <si>
    <t>Cod</t>
  </si>
  <si>
    <t>Total venituri</t>
  </si>
  <si>
    <t>Şcoala Specială Deficienţi de Auz nr.2</t>
  </si>
  <si>
    <t>Şcoala Specială “Transilvania” Baciu</t>
  </si>
  <si>
    <t>Filarmonica de Stat Transilvania</t>
  </si>
  <si>
    <t>Teatrul de Păpuşi "Puck"</t>
  </si>
  <si>
    <t>Muzeul de Artă</t>
  </si>
  <si>
    <t>Muzeul Etnografic al Transilvaniei</t>
  </si>
  <si>
    <t>Muzeul Memorial"Octavian Goga" Ciucea</t>
  </si>
  <si>
    <t>VENITURI PROPRII</t>
  </si>
  <si>
    <t>Venituri proprii</t>
  </si>
  <si>
    <t>83 10</t>
  </si>
  <si>
    <t>Camera Agricolă Judeţeană</t>
  </si>
  <si>
    <t>Cap 83.10 Agricultură, Silvicultură</t>
  </si>
  <si>
    <t>67 10</t>
  </si>
  <si>
    <t>65 10</t>
  </si>
  <si>
    <t>50 10</t>
  </si>
  <si>
    <t>la Hotărârea nr.       /2011</t>
  </si>
  <si>
    <t>Grup Şcolar  "SAMUS"</t>
  </si>
  <si>
    <t>Cap 65.02 Învăţământ</t>
  </si>
  <si>
    <t>BUGET LOCAL</t>
  </si>
  <si>
    <t>Buget local</t>
  </si>
  <si>
    <t>Centrul Şcolar pentru Educaţie Incluzivă</t>
  </si>
  <si>
    <t>Revista de cultură "Tribuna"</t>
  </si>
  <si>
    <t>Centrul Judeţean pentru Conservarea şi Promovarea Culturii Tradiţionale</t>
  </si>
  <si>
    <t>Cap 68.10 Asigurări şi asistenţă socială</t>
  </si>
  <si>
    <t>Direcţia  Generală de Asistenţă Socială şi Protecţia Copilului</t>
  </si>
  <si>
    <t>68 10</t>
  </si>
  <si>
    <t>Revista de cultură Müvelödés</t>
  </si>
  <si>
    <t>SIMONA GACI</t>
  </si>
  <si>
    <t>66 10</t>
  </si>
  <si>
    <t>Spitalul Clinic de Recuperare</t>
  </si>
  <si>
    <t>Cheltuieli de personal</t>
  </si>
  <si>
    <t>Bunuri şi servicii</t>
  </si>
  <si>
    <t>Cheltuieli de capital</t>
  </si>
  <si>
    <t>Spitalul Clinic de Urgenţă Copii</t>
  </si>
  <si>
    <t>Spitalul Clinic de Pneumoftiziologie "Leon Daniello"</t>
  </si>
  <si>
    <t xml:space="preserve">Spitalul Clinic de Infecţioase </t>
  </si>
  <si>
    <t xml:space="preserve">Spitalul de Boli Psihice Cronice Borşa </t>
  </si>
  <si>
    <t>Cap 66.10 Sănătate, total din care:</t>
  </si>
  <si>
    <t>Contrasemnează:</t>
  </si>
  <si>
    <t xml:space="preserve"> SIMONA GACI</t>
  </si>
  <si>
    <t xml:space="preserve">          SECRETAR AL JUDEŢULUI,</t>
  </si>
  <si>
    <t xml:space="preserve">Asistenţă acordată persoanelor în vârstă </t>
  </si>
  <si>
    <t>Biblioteca Judeţeană O.Goga</t>
  </si>
  <si>
    <t>Cap.67 02 Cultură, Recreere, Religie, total, din care:</t>
  </si>
  <si>
    <t>Total cheltuieli, din care:</t>
  </si>
  <si>
    <t>Şcoala de Artă "Tudor Jarda"</t>
  </si>
  <si>
    <t xml:space="preserve">    BUGETUL  INSTITUŢIILOR  PUBLICE ŞI ACTIVITĂŢILOR FINANŢATE INTEGRAL SAU PARŢIAL  DIN VENITURI PROPRII PE ANUL 2014</t>
  </si>
  <si>
    <t>Alte cheltuieli (burse)</t>
  </si>
  <si>
    <t>BUGET APROBAT 2014</t>
  </si>
  <si>
    <t xml:space="preserve"> INFLUENŢE VENITURI PROPRII</t>
  </si>
  <si>
    <t>BUGET RECTIFICAT  2014</t>
  </si>
  <si>
    <t>Cap 54.02 Alte servicii publice generale</t>
  </si>
  <si>
    <t>54 10</t>
  </si>
  <si>
    <t>Direcţia Judeţeană Evidenţa Persoanelor</t>
  </si>
  <si>
    <t>Judeţul Cluj-activitate economică</t>
  </si>
  <si>
    <t>Cap 80.10 Acţiuni generale economice</t>
  </si>
  <si>
    <t>80 10</t>
  </si>
  <si>
    <t xml:space="preserve">             P  PREŞEDINTE,</t>
  </si>
  <si>
    <t xml:space="preserve">            VICEPREŞEDINTE</t>
  </si>
  <si>
    <t xml:space="preserve">     VAKAR ISTVAN VALENTIN</t>
  </si>
  <si>
    <t>Anexa nr. 3</t>
  </si>
  <si>
    <t>la Hotărârea nr. 268/2014</t>
  </si>
</sst>
</file>

<file path=xl/styles.xml><?xml version="1.0" encoding="utf-8"?>
<styleSheet xmlns="http://schemas.openxmlformats.org/spreadsheetml/2006/main">
  <fonts count="13">
    <font>
      <sz val="10"/>
      <name val="Arial"/>
      <charset val="238"/>
    </font>
    <font>
      <sz val="10"/>
      <name val="Arial"/>
    </font>
    <font>
      <b/>
      <sz val="11"/>
      <name val="Arial"/>
      <family val="2"/>
    </font>
    <font>
      <sz val="8"/>
      <name val="Arial"/>
      <charset val="238"/>
    </font>
    <font>
      <sz val="11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10"/>
      <color indexed="10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2"/>
      <name val="Arial"/>
      <family val="2"/>
    </font>
    <font>
      <b/>
      <sz val="10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63">
    <xf numFmtId="0" fontId="0" fillId="0" borderId="0" xfId="0"/>
    <xf numFmtId="0" fontId="4" fillId="0" borderId="0" xfId="0" applyFont="1"/>
    <xf numFmtId="0" fontId="4" fillId="0" borderId="0" xfId="1" applyFont="1" applyAlignment="1"/>
    <xf numFmtId="0" fontId="2" fillId="0" borderId="0" xfId="1" applyFont="1" applyAlignment="1">
      <alignment horizontal="center" vertical="center" wrapText="1"/>
    </xf>
    <xf numFmtId="0" fontId="4" fillId="0" borderId="0" xfId="0" applyFont="1" applyBorder="1"/>
    <xf numFmtId="4" fontId="5" fillId="0" borderId="0" xfId="0" applyNumberFormat="1" applyFont="1" applyBorder="1"/>
    <xf numFmtId="0" fontId="5" fillId="0" borderId="0" xfId="0" applyFont="1"/>
    <xf numFmtId="0" fontId="5" fillId="0" borderId="0" xfId="0" applyFont="1" applyBorder="1"/>
    <xf numFmtId="4" fontId="5" fillId="0" borderId="0" xfId="0" applyNumberFormat="1" applyFont="1"/>
    <xf numFmtId="0" fontId="6" fillId="0" borderId="0" xfId="0" applyFont="1"/>
    <xf numFmtId="4" fontId="7" fillId="0" borderId="0" xfId="0" applyNumberFormat="1" applyFont="1" applyBorder="1"/>
    <xf numFmtId="0" fontId="7" fillId="0" borderId="0" xfId="0" applyFont="1" applyBorder="1"/>
    <xf numFmtId="0" fontId="8" fillId="0" borderId="0" xfId="1" applyFont="1" applyAlignment="1">
      <alignment horizontal="left"/>
    </xf>
    <xf numFmtId="0" fontId="8" fillId="0" borderId="0" xfId="1" applyFont="1" applyAlignment="1">
      <alignment horizontal="center" vertical="center" wrapText="1"/>
    </xf>
    <xf numFmtId="15" fontId="8" fillId="0" borderId="0" xfId="1" applyNumberFormat="1" applyFont="1" applyAlignment="1"/>
    <xf numFmtId="14" fontId="8" fillId="0" borderId="0" xfId="1" applyNumberFormat="1" applyFont="1" applyAlignment="1">
      <alignment horizontal="left"/>
    </xf>
    <xf numFmtId="0" fontId="9" fillId="0" borderId="0" xfId="0" applyFont="1"/>
    <xf numFmtId="15" fontId="8" fillId="0" borderId="0" xfId="1" applyNumberFormat="1" applyFont="1" applyAlignment="1">
      <alignment horizontal="center"/>
    </xf>
    <xf numFmtId="4" fontId="9" fillId="0" borderId="0" xfId="0" applyNumberFormat="1" applyFont="1"/>
    <xf numFmtId="4" fontId="9" fillId="0" borderId="0" xfId="0" applyNumberFormat="1" applyFont="1" applyBorder="1"/>
    <xf numFmtId="0" fontId="9" fillId="0" borderId="0" xfId="0" applyFont="1" applyBorder="1"/>
    <xf numFmtId="0" fontId="9" fillId="0" borderId="0" xfId="1" applyFont="1" applyBorder="1"/>
    <xf numFmtId="0" fontId="8" fillId="0" borderId="0" xfId="1" applyFont="1" applyBorder="1"/>
    <xf numFmtId="4" fontId="8" fillId="0" borderId="0" xfId="0" applyNumberFormat="1" applyFont="1" applyBorder="1"/>
    <xf numFmtId="0" fontId="9" fillId="0" borderId="0" xfId="1" applyFont="1"/>
    <xf numFmtId="0" fontId="8" fillId="0" borderId="0" xfId="1" applyFont="1" applyFill="1" applyBorder="1" applyAlignment="1"/>
    <xf numFmtId="0" fontId="8" fillId="0" borderId="0" xfId="1" applyFont="1" applyFill="1" applyBorder="1" applyAlignment="1">
      <alignment horizontal="center"/>
    </xf>
    <xf numFmtId="0" fontId="6" fillId="0" borderId="0" xfId="0" applyFont="1" applyAlignment="1">
      <alignment horizontal="center"/>
    </xf>
    <xf numFmtId="0" fontId="11" fillId="0" borderId="0" xfId="0" applyFont="1" applyAlignment="1"/>
    <xf numFmtId="0" fontId="10" fillId="0" borderId="0" xfId="1" applyFont="1" applyAlignment="1"/>
    <xf numFmtId="0" fontId="11" fillId="0" borderId="0" xfId="1" applyFont="1" applyBorder="1" applyAlignment="1"/>
    <xf numFmtId="0" fontId="11" fillId="0" borderId="0" xfId="1" applyFont="1" applyAlignment="1"/>
    <xf numFmtId="0" fontId="10" fillId="0" borderId="0" xfId="1" applyFont="1" applyAlignment="1">
      <alignment horizontal="left"/>
    </xf>
    <xf numFmtId="0" fontId="11" fillId="0" borderId="0" xfId="1" applyFont="1" applyAlignment="1">
      <alignment horizontal="left"/>
    </xf>
    <xf numFmtId="0" fontId="11" fillId="0" borderId="0" xfId="1" applyFont="1"/>
    <xf numFmtId="0" fontId="6" fillId="0" borderId="0" xfId="1" applyFont="1"/>
    <xf numFmtId="0" fontId="6" fillId="0" borderId="0" xfId="1" applyFont="1" applyBorder="1"/>
    <xf numFmtId="0" fontId="11" fillId="0" borderId="0" xfId="1" applyFont="1" applyAlignment="1">
      <alignment horizontal="center" wrapText="1"/>
    </xf>
    <xf numFmtId="0" fontId="5" fillId="0" borderId="1" xfId="1" applyFont="1" applyBorder="1"/>
    <xf numFmtId="4" fontId="5" fillId="0" borderId="1" xfId="0" applyNumberFormat="1" applyFont="1" applyBorder="1"/>
    <xf numFmtId="4" fontId="12" fillId="0" borderId="1" xfId="0" applyNumberFormat="1" applyFont="1" applyBorder="1"/>
    <xf numFmtId="0" fontId="12" fillId="0" borderId="1" xfId="1" applyFont="1" applyBorder="1"/>
    <xf numFmtId="4" fontId="12" fillId="0" borderId="1" xfId="1" applyNumberFormat="1" applyFont="1" applyBorder="1" applyAlignment="1">
      <alignment horizontal="right"/>
    </xf>
    <xf numFmtId="0" fontId="12" fillId="0" borderId="1" xfId="1" applyFont="1" applyBorder="1" applyAlignment="1">
      <alignment horizontal="left"/>
    </xf>
    <xf numFmtId="0" fontId="5" fillId="0" borderId="1" xfId="1" applyFont="1" applyBorder="1" applyAlignment="1">
      <alignment horizontal="left"/>
    </xf>
    <xf numFmtId="0" fontId="5" fillId="0" borderId="1" xfId="1" applyFont="1" applyBorder="1" applyAlignment="1">
      <alignment wrapText="1"/>
    </xf>
    <xf numFmtId="0" fontId="12" fillId="0" borderId="1" xfId="1" applyFont="1" applyBorder="1" applyAlignment="1">
      <alignment wrapText="1"/>
    </xf>
    <xf numFmtId="0" fontId="9" fillId="0" borderId="1" xfId="1" applyFont="1" applyBorder="1"/>
    <xf numFmtId="4" fontId="9" fillId="0" borderId="1" xfId="0" applyNumberFormat="1" applyFont="1" applyBorder="1"/>
    <xf numFmtId="0" fontId="10" fillId="0" borderId="0" xfId="0" applyFont="1" applyAlignment="1">
      <alignment horizontal="left"/>
    </xf>
    <xf numFmtId="0" fontId="12" fillId="0" borderId="2" xfId="1" applyFont="1" applyBorder="1" applyAlignment="1">
      <alignment horizontal="center" vertical="center" wrapText="1"/>
    </xf>
    <xf numFmtId="0" fontId="12" fillId="0" borderId="3" xfId="1" applyFont="1" applyBorder="1" applyAlignment="1">
      <alignment horizontal="center" vertical="center" wrapText="1"/>
    </xf>
    <xf numFmtId="0" fontId="12" fillId="0" borderId="4" xfId="1" applyFont="1" applyBorder="1" applyAlignment="1">
      <alignment horizontal="center" vertical="center" wrapText="1"/>
    </xf>
    <xf numFmtId="0" fontId="12" fillId="0" borderId="2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4" fontId="12" fillId="0" borderId="2" xfId="0" applyNumberFormat="1" applyFont="1" applyBorder="1" applyAlignment="1">
      <alignment horizontal="center" vertical="center" wrapText="1"/>
    </xf>
    <xf numFmtId="4" fontId="12" fillId="0" borderId="3" xfId="0" applyNumberFormat="1" applyFont="1" applyBorder="1" applyAlignment="1">
      <alignment horizontal="center" vertical="center" wrapText="1"/>
    </xf>
    <xf numFmtId="4" fontId="12" fillId="0" borderId="4" xfId="0" applyNumberFormat="1" applyFont="1" applyBorder="1" applyAlignment="1">
      <alignment horizontal="center" vertical="center" wrapText="1"/>
    </xf>
    <xf numFmtId="0" fontId="10" fillId="0" borderId="0" xfId="1" applyFont="1" applyAlignment="1">
      <alignment horizontal="left"/>
    </xf>
    <xf numFmtId="0" fontId="11" fillId="0" borderId="0" xfId="0" applyFont="1" applyAlignment="1">
      <alignment horizontal="center"/>
    </xf>
    <xf numFmtId="0" fontId="10" fillId="0" borderId="0" xfId="1" applyFont="1" applyAlignment="1">
      <alignment horizontal="center" wrapText="1"/>
    </xf>
    <xf numFmtId="0" fontId="8" fillId="0" borderId="0" xfId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0"/>
  <sheetViews>
    <sheetView tabSelected="1" workbookViewId="0">
      <selection activeCell="L10" sqref="L10"/>
    </sheetView>
  </sheetViews>
  <sheetFormatPr defaultRowHeight="14.25"/>
  <cols>
    <col min="1" max="1" width="4.85546875" style="1" customWidth="1"/>
    <col min="2" max="2" width="41.7109375" style="1" customWidth="1"/>
    <col min="3" max="3" width="7.28515625" style="1" customWidth="1"/>
    <col min="4" max="4" width="13.85546875" style="1" hidden="1" customWidth="1"/>
    <col min="5" max="5" width="13.140625" style="1" hidden="1" customWidth="1"/>
    <col min="6" max="6" width="14.28515625" style="4" customWidth="1"/>
    <col min="7" max="7" width="13.7109375" style="4" customWidth="1"/>
    <col min="8" max="8" width="16.7109375" style="1" customWidth="1"/>
    <col min="9" max="9" width="4.140625" style="1" customWidth="1"/>
    <col min="10" max="10" width="13.5703125" style="1" customWidth="1"/>
    <col min="11" max="11" width="7.140625" style="1" customWidth="1"/>
    <col min="12" max="12" width="10.140625" style="1" customWidth="1"/>
    <col min="13" max="13" width="6.5703125" style="1" customWidth="1"/>
    <col min="14" max="16384" width="9.140625" style="1"/>
  </cols>
  <sheetData>
    <row r="1" spans="1:10" ht="15.75">
      <c r="A1" s="59" t="s">
        <v>0</v>
      </c>
      <c r="B1" s="59"/>
      <c r="C1" s="9"/>
      <c r="D1" s="9"/>
      <c r="E1" s="60"/>
      <c r="F1" s="60"/>
      <c r="G1" s="49" t="s">
        <v>68</v>
      </c>
      <c r="H1" s="49"/>
    </row>
    <row r="2" spans="1:10" ht="15.75">
      <c r="A2" s="59" t="s">
        <v>1</v>
      </c>
      <c r="B2" s="59"/>
      <c r="C2" s="9"/>
      <c r="D2" s="27"/>
      <c r="E2" s="28" t="s">
        <v>23</v>
      </c>
      <c r="F2" s="28"/>
      <c r="G2" s="29" t="s">
        <v>69</v>
      </c>
      <c r="H2" s="30"/>
    </row>
    <row r="3" spans="1:10" ht="15.75">
      <c r="A3" s="59" t="s">
        <v>2</v>
      </c>
      <c r="B3" s="59"/>
      <c r="C3" s="31"/>
      <c r="D3" s="31"/>
      <c r="E3" s="31"/>
      <c r="F3" s="31"/>
      <c r="G3" s="31"/>
      <c r="H3" s="31"/>
    </row>
    <row r="4" spans="1:10" ht="15.75">
      <c r="A4" s="32"/>
      <c r="B4" s="32"/>
      <c r="C4" s="31"/>
      <c r="D4" s="31"/>
      <c r="E4" s="31"/>
      <c r="F4" s="31"/>
      <c r="G4" s="31"/>
      <c r="H4" s="31"/>
    </row>
    <row r="5" spans="1:10" ht="15.75">
      <c r="A5" s="33"/>
      <c r="B5" s="33"/>
      <c r="C5" s="34"/>
      <c r="D5" s="35"/>
      <c r="E5" s="35"/>
      <c r="F5" s="36"/>
      <c r="G5" s="36"/>
      <c r="H5" s="9"/>
    </row>
    <row r="6" spans="1:10" ht="33" customHeight="1">
      <c r="A6" s="35"/>
      <c r="B6" s="61" t="s">
        <v>54</v>
      </c>
      <c r="C6" s="61"/>
      <c r="D6" s="61"/>
      <c r="E6" s="61"/>
      <c r="F6" s="61"/>
      <c r="G6" s="61"/>
      <c r="H6" s="61"/>
    </row>
    <row r="7" spans="1:10" ht="15.75" customHeight="1">
      <c r="A7" s="35"/>
      <c r="B7" s="37"/>
      <c r="C7" s="37"/>
      <c r="D7" s="37"/>
      <c r="E7" s="37"/>
      <c r="F7" s="37"/>
      <c r="G7" s="37"/>
      <c r="H7" s="37"/>
    </row>
    <row r="8" spans="1:10" ht="13.5" customHeight="1">
      <c r="A8" s="2"/>
      <c r="B8" s="13"/>
      <c r="C8" s="13"/>
      <c r="D8" s="13"/>
      <c r="E8" s="13"/>
      <c r="F8" s="13"/>
      <c r="G8" s="3"/>
    </row>
    <row r="9" spans="1:10" s="6" customFormat="1" ht="15">
      <c r="A9" s="14"/>
      <c r="B9" s="15"/>
      <c r="C9" s="14"/>
      <c r="D9" s="16"/>
      <c r="E9" s="17"/>
      <c r="F9" s="17"/>
      <c r="G9" s="14"/>
      <c r="H9" s="17" t="s">
        <v>3</v>
      </c>
      <c r="I9" s="16"/>
      <c r="J9" s="16"/>
    </row>
    <row r="10" spans="1:10" s="6" customFormat="1" ht="14.25" customHeight="1">
      <c r="A10" s="50" t="s">
        <v>4</v>
      </c>
      <c r="B10" s="53" t="s">
        <v>5</v>
      </c>
      <c r="C10" s="53" t="s">
        <v>6</v>
      </c>
      <c r="D10" s="56" t="s">
        <v>26</v>
      </c>
      <c r="E10" s="56" t="s">
        <v>15</v>
      </c>
      <c r="F10" s="56" t="s">
        <v>56</v>
      </c>
      <c r="G10" s="56" t="s">
        <v>57</v>
      </c>
      <c r="H10" s="56" t="s">
        <v>58</v>
      </c>
      <c r="I10" s="16"/>
      <c r="J10" s="16"/>
    </row>
    <row r="11" spans="1:10" s="6" customFormat="1" ht="14.25" customHeight="1">
      <c r="A11" s="51"/>
      <c r="B11" s="54"/>
      <c r="C11" s="54"/>
      <c r="D11" s="57"/>
      <c r="E11" s="57"/>
      <c r="F11" s="57"/>
      <c r="G11" s="57"/>
      <c r="H11" s="57"/>
      <c r="I11" s="16"/>
      <c r="J11" s="16"/>
    </row>
    <row r="12" spans="1:10" s="6" customFormat="1" ht="14.25" customHeight="1">
      <c r="A12" s="51"/>
      <c r="B12" s="54"/>
      <c r="C12" s="54"/>
      <c r="D12" s="57"/>
      <c r="E12" s="57"/>
      <c r="F12" s="57"/>
      <c r="G12" s="57"/>
      <c r="H12" s="57"/>
      <c r="I12" s="16"/>
      <c r="J12" s="16"/>
    </row>
    <row r="13" spans="1:10" s="6" customFormat="1" ht="9" customHeight="1">
      <c r="A13" s="52"/>
      <c r="B13" s="55"/>
      <c r="C13" s="55"/>
      <c r="D13" s="58"/>
      <c r="E13" s="58"/>
      <c r="F13" s="58"/>
      <c r="G13" s="58"/>
      <c r="H13" s="58"/>
      <c r="I13" s="16"/>
      <c r="J13" s="16"/>
    </row>
    <row r="14" spans="1:10" s="6" customFormat="1" ht="14.25" customHeight="1">
      <c r="A14" s="38">
        <v>1</v>
      </c>
      <c r="B14" s="38" t="s">
        <v>27</v>
      </c>
      <c r="C14" s="38"/>
      <c r="D14" s="39">
        <v>18558</v>
      </c>
      <c r="E14" s="39">
        <v>0</v>
      </c>
      <c r="F14" s="39">
        <v>28961.14</v>
      </c>
      <c r="G14" s="39"/>
      <c r="H14" s="39">
        <f>F14+G14</f>
        <v>28961.14</v>
      </c>
      <c r="I14" s="16"/>
      <c r="J14" s="16"/>
    </row>
    <row r="15" spans="1:10" s="6" customFormat="1" ht="15.75" customHeight="1">
      <c r="A15" s="38">
        <f t="shared" ref="A15:A72" si="0">A14+1</f>
        <v>2</v>
      </c>
      <c r="B15" s="38" t="s">
        <v>16</v>
      </c>
      <c r="C15" s="38"/>
      <c r="D15" s="39">
        <v>0</v>
      </c>
      <c r="E15" s="40">
        <v>161219.17000000001</v>
      </c>
      <c r="F15" s="39">
        <v>204386.31</v>
      </c>
      <c r="G15" s="39">
        <v>250.59</v>
      </c>
      <c r="H15" s="39">
        <f t="shared" ref="H15:H16" si="1">F15+G15</f>
        <v>204636.9</v>
      </c>
      <c r="I15" s="16"/>
      <c r="J15" s="16"/>
    </row>
    <row r="16" spans="1:10" s="6" customFormat="1" ht="14.25" customHeight="1">
      <c r="A16" s="38">
        <f t="shared" si="0"/>
        <v>3</v>
      </c>
      <c r="B16" s="41" t="s">
        <v>7</v>
      </c>
      <c r="C16" s="38"/>
      <c r="D16" s="40">
        <f>D14+D15</f>
        <v>18558</v>
      </c>
      <c r="E16" s="42">
        <f>E14+E15</f>
        <v>161219.17000000001</v>
      </c>
      <c r="F16" s="40">
        <f>F14+F15</f>
        <v>233347.45</v>
      </c>
      <c r="G16" s="40">
        <f>G14+G15</f>
        <v>250.59</v>
      </c>
      <c r="H16" s="40">
        <f t="shared" si="1"/>
        <v>233598.04</v>
      </c>
      <c r="I16" s="16"/>
      <c r="J16" s="16"/>
    </row>
    <row r="17" spans="1:14" s="6" customFormat="1" ht="15">
      <c r="A17" s="38">
        <f t="shared" si="0"/>
        <v>4</v>
      </c>
      <c r="B17" s="41" t="s">
        <v>52</v>
      </c>
      <c r="C17" s="41" t="s">
        <v>22</v>
      </c>
      <c r="D17" s="40" t="e">
        <f>#REF!+D50+D55+D66+D71+D21</f>
        <v>#REF!</v>
      </c>
      <c r="E17" s="40" t="e">
        <f>#REF!+E50+E55+E66+E71+E21</f>
        <v>#REF!</v>
      </c>
      <c r="F17" s="40">
        <f>F19+F21+F50+F55+F66+F69+F71</f>
        <v>233347.45000000004</v>
      </c>
      <c r="G17" s="40">
        <f>G19+G21+G50+G55+G66+G69+G71</f>
        <v>250.59000000000003</v>
      </c>
      <c r="H17" s="40">
        <f>F17+G17</f>
        <v>233598.04000000004</v>
      </c>
      <c r="I17" s="16"/>
      <c r="J17" s="18"/>
    </row>
    <row r="18" spans="1:14" s="6" customFormat="1" ht="15">
      <c r="A18" s="38">
        <f t="shared" si="0"/>
        <v>5</v>
      </c>
      <c r="B18" s="41" t="s">
        <v>38</v>
      </c>
      <c r="C18" s="41">
        <v>10</v>
      </c>
      <c r="D18" s="40"/>
      <c r="E18" s="40"/>
      <c r="F18" s="40">
        <v>90769</v>
      </c>
      <c r="G18" s="40">
        <f>G22</f>
        <v>400</v>
      </c>
      <c r="H18" s="40">
        <f>F18+G18</f>
        <v>91169</v>
      </c>
      <c r="I18" s="16"/>
      <c r="J18" s="18"/>
    </row>
    <row r="19" spans="1:14" s="6" customFormat="1" ht="15">
      <c r="A19" s="38">
        <f>A18+1</f>
        <v>6</v>
      </c>
      <c r="B19" s="41" t="s">
        <v>59</v>
      </c>
      <c r="C19" s="41" t="s">
        <v>60</v>
      </c>
      <c r="D19" s="40"/>
      <c r="E19" s="40"/>
      <c r="F19" s="40">
        <f>F20</f>
        <v>1194.75</v>
      </c>
      <c r="G19" s="40"/>
      <c r="H19" s="40">
        <f>F19+G19</f>
        <v>1194.75</v>
      </c>
      <c r="I19" s="16"/>
      <c r="J19" s="18"/>
    </row>
    <row r="20" spans="1:14" s="6" customFormat="1" ht="15">
      <c r="A20" s="38">
        <f t="shared" si="0"/>
        <v>7</v>
      </c>
      <c r="B20" s="38" t="s">
        <v>61</v>
      </c>
      <c r="C20" s="38" t="s">
        <v>60</v>
      </c>
      <c r="D20" s="40"/>
      <c r="E20" s="40"/>
      <c r="F20" s="39">
        <v>1194.75</v>
      </c>
      <c r="G20" s="39"/>
      <c r="H20" s="39">
        <f>F20+G20</f>
        <v>1194.75</v>
      </c>
      <c r="I20" s="16"/>
      <c r="J20" s="18"/>
    </row>
    <row r="21" spans="1:14" s="6" customFormat="1" ht="15">
      <c r="A21" s="38">
        <f t="shared" si="0"/>
        <v>8</v>
      </c>
      <c r="B21" s="41" t="s">
        <v>45</v>
      </c>
      <c r="C21" s="41" t="s">
        <v>36</v>
      </c>
      <c r="D21" s="40">
        <f>D22+D23+D25</f>
        <v>4300</v>
      </c>
      <c r="E21" s="40">
        <f>E22+E23+E25</f>
        <v>155454.72</v>
      </c>
      <c r="F21" s="40">
        <v>205262.87000000002</v>
      </c>
      <c r="G21" s="40">
        <f>G26+G31+G36+G41+G46</f>
        <v>0</v>
      </c>
      <c r="H21" s="40">
        <f t="shared" ref="H21:H26" si="2">F21+G21</f>
        <v>205262.87000000002</v>
      </c>
      <c r="I21" s="16"/>
      <c r="J21" s="16"/>
    </row>
    <row r="22" spans="1:14" s="6" customFormat="1" ht="15">
      <c r="A22" s="38">
        <f t="shared" si="0"/>
        <v>9</v>
      </c>
      <c r="B22" s="41" t="s">
        <v>38</v>
      </c>
      <c r="C22" s="41">
        <v>10</v>
      </c>
      <c r="D22" s="39">
        <v>0</v>
      </c>
      <c r="E22" s="40">
        <v>78427</v>
      </c>
      <c r="F22" s="40">
        <v>90769</v>
      </c>
      <c r="G22" s="40">
        <f>G27</f>
        <v>400</v>
      </c>
      <c r="H22" s="40">
        <f t="shared" si="2"/>
        <v>91169</v>
      </c>
      <c r="I22" s="16"/>
      <c r="J22" s="16"/>
      <c r="L22" s="8"/>
    </row>
    <row r="23" spans="1:14" s="6" customFormat="1" ht="15">
      <c r="A23" s="38">
        <f t="shared" si="0"/>
        <v>10</v>
      </c>
      <c r="B23" s="41" t="s">
        <v>39</v>
      </c>
      <c r="C23" s="41">
        <v>20</v>
      </c>
      <c r="D23" s="40">
        <v>217</v>
      </c>
      <c r="E23" s="40">
        <v>64054.8</v>
      </c>
      <c r="F23" s="40">
        <v>97126.41</v>
      </c>
      <c r="G23" s="40">
        <f>G28</f>
        <v>-400</v>
      </c>
      <c r="H23" s="40">
        <f t="shared" si="2"/>
        <v>96726.41</v>
      </c>
      <c r="I23" s="16"/>
      <c r="J23" s="16"/>
    </row>
    <row r="24" spans="1:14" s="6" customFormat="1" ht="15">
      <c r="A24" s="38">
        <f t="shared" si="0"/>
        <v>11</v>
      </c>
      <c r="B24" s="41" t="s">
        <v>55</v>
      </c>
      <c r="C24" s="41">
        <v>59</v>
      </c>
      <c r="D24" s="40"/>
      <c r="E24" s="40"/>
      <c r="F24" s="40">
        <v>4544</v>
      </c>
      <c r="G24" s="40"/>
      <c r="H24" s="40">
        <f t="shared" si="2"/>
        <v>4544</v>
      </c>
      <c r="I24" s="16"/>
      <c r="J24" s="16"/>
    </row>
    <row r="25" spans="1:14" s="6" customFormat="1" ht="15">
      <c r="A25" s="38">
        <f t="shared" si="0"/>
        <v>12</v>
      </c>
      <c r="B25" s="41" t="s">
        <v>40</v>
      </c>
      <c r="C25" s="41">
        <v>70</v>
      </c>
      <c r="D25" s="40">
        <f>D30+D35+D40+D45+D49</f>
        <v>4083</v>
      </c>
      <c r="E25" s="40">
        <f>E30+E35+E40+E45+E49</f>
        <v>12972.92</v>
      </c>
      <c r="F25" s="40">
        <v>12823.46</v>
      </c>
      <c r="G25" s="40"/>
      <c r="H25" s="40">
        <f t="shared" si="2"/>
        <v>12823.46</v>
      </c>
      <c r="I25" s="16"/>
      <c r="J25" s="18"/>
    </row>
    <row r="26" spans="1:14" s="6" customFormat="1" ht="15">
      <c r="A26" s="38">
        <f t="shared" si="0"/>
        <v>13</v>
      </c>
      <c r="B26" s="41" t="s">
        <v>37</v>
      </c>
      <c r="C26" s="41" t="s">
        <v>36</v>
      </c>
      <c r="D26" s="40">
        <f>D27+D28+D30</f>
        <v>850</v>
      </c>
      <c r="E26" s="40">
        <f>E27+E28+E30</f>
        <v>37776.799999999996</v>
      </c>
      <c r="F26" s="40">
        <v>56215.6</v>
      </c>
      <c r="G26" s="40">
        <f>G27+G28+G29+G30</f>
        <v>0</v>
      </c>
      <c r="H26" s="40">
        <f t="shared" si="2"/>
        <v>56215.6</v>
      </c>
      <c r="I26" s="16"/>
      <c r="J26" s="18"/>
      <c r="L26" s="8"/>
    </row>
    <row r="27" spans="1:14" s="6" customFormat="1" ht="15">
      <c r="A27" s="38">
        <f t="shared" si="0"/>
        <v>14</v>
      </c>
      <c r="B27" s="38" t="s">
        <v>38</v>
      </c>
      <c r="C27" s="38">
        <v>10</v>
      </c>
      <c r="D27" s="39">
        <v>0</v>
      </c>
      <c r="E27" s="39">
        <v>14900</v>
      </c>
      <c r="F27" s="39">
        <v>20190</v>
      </c>
      <c r="G27" s="39">
        <v>400</v>
      </c>
      <c r="H27" s="39">
        <f t="shared" ref="H27:H30" si="3">F27+G27</f>
        <v>20590</v>
      </c>
      <c r="I27" s="16"/>
      <c r="J27" s="19"/>
      <c r="K27" s="7"/>
      <c r="L27" s="5"/>
      <c r="M27" s="7"/>
      <c r="N27" s="10"/>
    </row>
    <row r="28" spans="1:14" s="6" customFormat="1" ht="15">
      <c r="A28" s="38">
        <f t="shared" si="0"/>
        <v>15</v>
      </c>
      <c r="B28" s="38" t="s">
        <v>39</v>
      </c>
      <c r="C28" s="38">
        <v>20</v>
      </c>
      <c r="D28" s="39">
        <v>0</v>
      </c>
      <c r="E28" s="39">
        <v>21339.21</v>
      </c>
      <c r="F28" s="39">
        <v>28871.599999999999</v>
      </c>
      <c r="G28" s="39">
        <v>-400</v>
      </c>
      <c r="H28" s="39">
        <f t="shared" si="3"/>
        <v>28471.599999999999</v>
      </c>
      <c r="I28" s="16"/>
      <c r="J28" s="19"/>
      <c r="K28" s="7"/>
      <c r="L28" s="5"/>
      <c r="M28" s="7"/>
      <c r="N28" s="10"/>
    </row>
    <row r="29" spans="1:14" s="6" customFormat="1" ht="15">
      <c r="A29" s="38">
        <f t="shared" si="0"/>
        <v>16</v>
      </c>
      <c r="B29" s="38" t="s">
        <v>55</v>
      </c>
      <c r="C29" s="38">
        <v>59</v>
      </c>
      <c r="D29" s="39"/>
      <c r="E29" s="39"/>
      <c r="F29" s="39">
        <v>1950</v>
      </c>
      <c r="G29" s="39"/>
      <c r="H29" s="39">
        <f t="shared" si="3"/>
        <v>1950</v>
      </c>
      <c r="I29" s="16"/>
      <c r="J29" s="19"/>
      <c r="K29" s="7"/>
      <c r="L29" s="5"/>
      <c r="M29" s="7"/>
      <c r="N29" s="10"/>
    </row>
    <row r="30" spans="1:14" s="6" customFormat="1" ht="15">
      <c r="A30" s="38">
        <f t="shared" si="0"/>
        <v>17</v>
      </c>
      <c r="B30" s="38" t="s">
        <v>40</v>
      </c>
      <c r="C30" s="38">
        <v>70</v>
      </c>
      <c r="D30" s="39">
        <v>850</v>
      </c>
      <c r="E30" s="39">
        <v>1537.59</v>
      </c>
      <c r="F30" s="39">
        <v>5204</v>
      </c>
      <c r="G30" s="39"/>
      <c r="H30" s="39">
        <f t="shared" si="3"/>
        <v>5204</v>
      </c>
      <c r="I30" s="16"/>
      <c r="J30" s="19"/>
      <c r="K30" s="5"/>
      <c r="L30" s="5"/>
      <c r="M30" s="7"/>
      <c r="N30" s="10"/>
    </row>
    <row r="31" spans="1:14" s="6" customFormat="1" ht="15">
      <c r="A31" s="38">
        <f t="shared" si="0"/>
        <v>18</v>
      </c>
      <c r="B31" s="41" t="s">
        <v>41</v>
      </c>
      <c r="C31" s="41" t="s">
        <v>36</v>
      </c>
      <c r="D31" s="40">
        <f>D33+D35+D32</f>
        <v>1000</v>
      </c>
      <c r="E31" s="40">
        <f>E32+E33+E35</f>
        <v>60337</v>
      </c>
      <c r="F31" s="40">
        <v>77996.500000000015</v>
      </c>
      <c r="G31" s="40"/>
      <c r="H31" s="40">
        <f>F31+G31</f>
        <v>77996.500000000015</v>
      </c>
      <c r="I31" s="16"/>
      <c r="J31" s="19"/>
      <c r="K31" s="5"/>
      <c r="L31" s="5"/>
      <c r="M31" s="7"/>
      <c r="N31" s="10"/>
    </row>
    <row r="32" spans="1:14" s="6" customFormat="1" ht="15">
      <c r="A32" s="38">
        <f t="shared" si="0"/>
        <v>19</v>
      </c>
      <c r="B32" s="38" t="s">
        <v>38</v>
      </c>
      <c r="C32" s="38">
        <v>10</v>
      </c>
      <c r="D32" s="39">
        <v>0</v>
      </c>
      <c r="E32" s="39">
        <v>32079</v>
      </c>
      <c r="F32" s="39">
        <v>34192</v>
      </c>
      <c r="G32" s="39"/>
      <c r="H32" s="39">
        <f t="shared" ref="H32:H35" si="4">F32+G32</f>
        <v>34192</v>
      </c>
      <c r="I32" s="16"/>
      <c r="J32" s="20"/>
      <c r="K32" s="5"/>
      <c r="L32" s="5"/>
      <c r="M32" s="7"/>
      <c r="N32" s="11"/>
    </row>
    <row r="33" spans="1:14" s="6" customFormat="1" ht="15">
      <c r="A33" s="38">
        <f t="shared" si="0"/>
        <v>20</v>
      </c>
      <c r="B33" s="38" t="s">
        <v>39</v>
      </c>
      <c r="C33" s="38">
        <v>20</v>
      </c>
      <c r="D33" s="39">
        <v>217</v>
      </c>
      <c r="E33" s="39">
        <v>22439</v>
      </c>
      <c r="F33" s="39">
        <v>38770.76</v>
      </c>
      <c r="G33" s="39"/>
      <c r="H33" s="39">
        <f t="shared" si="4"/>
        <v>38770.76</v>
      </c>
      <c r="I33" s="16"/>
      <c r="J33" s="19"/>
      <c r="K33" s="5"/>
      <c r="L33" s="5"/>
      <c r="M33" s="7"/>
      <c r="N33" s="10"/>
    </row>
    <row r="34" spans="1:14" s="6" customFormat="1" ht="15">
      <c r="A34" s="38">
        <f t="shared" si="0"/>
        <v>21</v>
      </c>
      <c r="B34" s="38" t="s">
        <v>55</v>
      </c>
      <c r="C34" s="38">
        <v>59</v>
      </c>
      <c r="D34" s="39"/>
      <c r="E34" s="39"/>
      <c r="F34" s="39">
        <v>1665</v>
      </c>
      <c r="G34" s="39"/>
      <c r="H34" s="39">
        <f t="shared" si="4"/>
        <v>1665</v>
      </c>
      <c r="I34" s="16"/>
      <c r="J34" s="19"/>
      <c r="K34" s="5"/>
      <c r="L34" s="5"/>
      <c r="M34" s="7"/>
      <c r="N34" s="10"/>
    </row>
    <row r="35" spans="1:14" s="6" customFormat="1" ht="15">
      <c r="A35" s="38">
        <f t="shared" si="0"/>
        <v>22</v>
      </c>
      <c r="B35" s="38" t="s">
        <v>40</v>
      </c>
      <c r="C35" s="38">
        <v>70</v>
      </c>
      <c r="D35" s="39">
        <v>783</v>
      </c>
      <c r="E35" s="39">
        <v>5819</v>
      </c>
      <c r="F35" s="39">
        <v>3368.74</v>
      </c>
      <c r="G35" s="39"/>
      <c r="H35" s="39">
        <f t="shared" si="4"/>
        <v>3368.74</v>
      </c>
      <c r="I35" s="16"/>
      <c r="J35" s="19"/>
      <c r="K35" s="7"/>
      <c r="L35" s="7"/>
      <c r="M35" s="7"/>
      <c r="N35" s="7"/>
    </row>
    <row r="36" spans="1:14" s="6" customFormat="1" ht="16.5" customHeight="1">
      <c r="A36" s="38">
        <f t="shared" si="0"/>
        <v>23</v>
      </c>
      <c r="B36" s="41" t="s">
        <v>42</v>
      </c>
      <c r="C36" s="41" t="s">
        <v>36</v>
      </c>
      <c r="D36" s="40">
        <f>D38+D40+D37</f>
        <v>850</v>
      </c>
      <c r="E36" s="40">
        <f>E37+E38+E40</f>
        <v>15952.33</v>
      </c>
      <c r="F36" s="40">
        <v>21683.72</v>
      </c>
      <c r="G36" s="40"/>
      <c r="H36" s="40">
        <f>F36+G36</f>
        <v>21683.72</v>
      </c>
      <c r="I36" s="16"/>
      <c r="J36" s="20"/>
      <c r="K36" s="7"/>
      <c r="L36" s="7"/>
      <c r="M36" s="7"/>
      <c r="N36" s="7"/>
    </row>
    <row r="37" spans="1:14" s="6" customFormat="1" ht="15">
      <c r="A37" s="38">
        <f t="shared" si="0"/>
        <v>24</v>
      </c>
      <c r="B37" s="38" t="s">
        <v>38</v>
      </c>
      <c r="C37" s="38">
        <v>10</v>
      </c>
      <c r="D37" s="39">
        <v>0</v>
      </c>
      <c r="E37" s="39">
        <v>10800</v>
      </c>
      <c r="F37" s="39">
        <v>12415</v>
      </c>
      <c r="G37" s="39"/>
      <c r="H37" s="39">
        <f t="shared" ref="H37:H40" si="5">F37+G37</f>
        <v>12415</v>
      </c>
      <c r="I37" s="16"/>
      <c r="J37" s="20"/>
      <c r="K37" s="7"/>
      <c r="L37" s="5"/>
      <c r="M37" s="7"/>
      <c r="N37" s="7"/>
    </row>
    <row r="38" spans="1:14" s="6" customFormat="1" ht="15">
      <c r="A38" s="38">
        <f t="shared" si="0"/>
        <v>25</v>
      </c>
      <c r="B38" s="38" t="s">
        <v>39</v>
      </c>
      <c r="C38" s="38">
        <v>20</v>
      </c>
      <c r="D38" s="39">
        <v>0</v>
      </c>
      <c r="E38" s="39">
        <v>4356</v>
      </c>
      <c r="F38" s="39">
        <v>7880</v>
      </c>
      <c r="G38" s="39"/>
      <c r="H38" s="39">
        <f t="shared" si="5"/>
        <v>7880</v>
      </c>
      <c r="I38" s="16"/>
      <c r="J38" s="20"/>
      <c r="K38" s="7"/>
      <c r="L38" s="5"/>
      <c r="M38" s="7"/>
      <c r="N38" s="7"/>
    </row>
    <row r="39" spans="1:14" s="6" customFormat="1" ht="15">
      <c r="A39" s="38">
        <f t="shared" si="0"/>
        <v>26</v>
      </c>
      <c r="B39" s="38" t="s">
        <v>55</v>
      </c>
      <c r="C39" s="38">
        <v>59</v>
      </c>
      <c r="D39" s="39"/>
      <c r="E39" s="39"/>
      <c r="F39" s="39">
        <v>258</v>
      </c>
      <c r="G39" s="39"/>
      <c r="H39" s="39">
        <f t="shared" si="5"/>
        <v>258</v>
      </c>
      <c r="I39" s="16"/>
      <c r="J39" s="20"/>
      <c r="K39" s="7"/>
      <c r="L39" s="5"/>
      <c r="M39" s="7"/>
      <c r="N39" s="7"/>
    </row>
    <row r="40" spans="1:14" s="6" customFormat="1" ht="15">
      <c r="A40" s="38">
        <f t="shared" si="0"/>
        <v>27</v>
      </c>
      <c r="B40" s="38" t="s">
        <v>40</v>
      </c>
      <c r="C40" s="38">
        <v>70</v>
      </c>
      <c r="D40" s="39">
        <v>850</v>
      </c>
      <c r="E40" s="39">
        <v>796.33</v>
      </c>
      <c r="F40" s="39">
        <v>1130.72</v>
      </c>
      <c r="G40" s="39"/>
      <c r="H40" s="39">
        <f t="shared" si="5"/>
        <v>1130.72</v>
      </c>
      <c r="I40" s="16"/>
      <c r="J40" s="16"/>
    </row>
    <row r="41" spans="1:14" s="6" customFormat="1" ht="15">
      <c r="A41" s="38">
        <f t="shared" si="0"/>
        <v>28</v>
      </c>
      <c r="B41" s="41" t="s">
        <v>43</v>
      </c>
      <c r="C41" s="41" t="s">
        <v>36</v>
      </c>
      <c r="D41" s="40">
        <f>D43+D45+D42</f>
        <v>850</v>
      </c>
      <c r="E41" s="40">
        <f>E42+E43+E45</f>
        <v>33005.589999999997</v>
      </c>
      <c r="F41" s="40">
        <v>39896.050000000003</v>
      </c>
      <c r="G41" s="40"/>
      <c r="H41" s="40">
        <f>F41+G41</f>
        <v>39896.050000000003</v>
      </c>
      <c r="I41" s="16"/>
      <c r="J41" s="16"/>
    </row>
    <row r="42" spans="1:14" s="6" customFormat="1" ht="15">
      <c r="A42" s="38">
        <f t="shared" si="0"/>
        <v>29</v>
      </c>
      <c r="B42" s="38" t="s">
        <v>38</v>
      </c>
      <c r="C42" s="38">
        <v>10</v>
      </c>
      <c r="D42" s="39">
        <v>0</v>
      </c>
      <c r="E42" s="39">
        <v>16365</v>
      </c>
      <c r="F42" s="39">
        <v>19191</v>
      </c>
      <c r="G42" s="39"/>
      <c r="H42" s="39">
        <f t="shared" ref="H42:H45" si="6">F42+G42</f>
        <v>19191</v>
      </c>
      <c r="I42" s="16"/>
      <c r="J42" s="16"/>
    </row>
    <row r="43" spans="1:14" s="6" customFormat="1" ht="15">
      <c r="A43" s="38">
        <f t="shared" si="0"/>
        <v>30</v>
      </c>
      <c r="B43" s="38" t="s">
        <v>39</v>
      </c>
      <c r="C43" s="38">
        <v>20</v>
      </c>
      <c r="D43" s="39">
        <v>0</v>
      </c>
      <c r="E43" s="39">
        <v>13320.59</v>
      </c>
      <c r="F43" s="39">
        <v>18004.05</v>
      </c>
      <c r="G43" s="39"/>
      <c r="H43" s="39">
        <f t="shared" si="6"/>
        <v>18004.05</v>
      </c>
      <c r="I43" s="16"/>
      <c r="J43" s="16"/>
    </row>
    <row r="44" spans="1:14" s="6" customFormat="1" ht="15">
      <c r="A44" s="38">
        <f t="shared" si="0"/>
        <v>31</v>
      </c>
      <c r="B44" s="38" t="s">
        <v>55</v>
      </c>
      <c r="C44" s="38">
        <v>59</v>
      </c>
      <c r="D44" s="39"/>
      <c r="E44" s="39"/>
      <c r="F44" s="39">
        <v>671</v>
      </c>
      <c r="G44" s="39"/>
      <c r="H44" s="39">
        <f t="shared" si="6"/>
        <v>671</v>
      </c>
      <c r="I44" s="16"/>
      <c r="J44" s="16"/>
    </row>
    <row r="45" spans="1:14" s="6" customFormat="1" ht="15">
      <c r="A45" s="38">
        <f t="shared" si="0"/>
        <v>32</v>
      </c>
      <c r="B45" s="38" t="s">
        <v>40</v>
      </c>
      <c r="C45" s="38">
        <v>70</v>
      </c>
      <c r="D45" s="39">
        <v>850</v>
      </c>
      <c r="E45" s="39">
        <v>3320</v>
      </c>
      <c r="F45" s="39">
        <v>2030</v>
      </c>
      <c r="G45" s="39"/>
      <c r="H45" s="39">
        <f t="shared" si="6"/>
        <v>2030</v>
      </c>
      <c r="I45" s="16"/>
      <c r="J45" s="16"/>
    </row>
    <row r="46" spans="1:14" s="6" customFormat="1" ht="15">
      <c r="A46" s="38">
        <f t="shared" si="0"/>
        <v>33</v>
      </c>
      <c r="B46" s="41" t="s">
        <v>44</v>
      </c>
      <c r="C46" s="41" t="s">
        <v>36</v>
      </c>
      <c r="D46" s="40">
        <f>D48+D49+D47</f>
        <v>750</v>
      </c>
      <c r="E46" s="40">
        <f>E47+E48+E49</f>
        <v>8383</v>
      </c>
      <c r="F46" s="40">
        <v>9471</v>
      </c>
      <c r="G46" s="40"/>
      <c r="H46" s="40">
        <f>F46+G46</f>
        <v>9471</v>
      </c>
      <c r="I46" s="16"/>
      <c r="J46" s="16"/>
    </row>
    <row r="47" spans="1:14" s="6" customFormat="1" ht="15">
      <c r="A47" s="38">
        <f t="shared" si="0"/>
        <v>34</v>
      </c>
      <c r="B47" s="38" t="s">
        <v>38</v>
      </c>
      <c r="C47" s="38">
        <v>10</v>
      </c>
      <c r="D47" s="39">
        <v>0</v>
      </c>
      <c r="E47" s="39">
        <v>4283</v>
      </c>
      <c r="F47" s="39">
        <v>4781</v>
      </c>
      <c r="G47" s="39"/>
      <c r="H47" s="39">
        <f t="shared" ref="H47:H49" si="7">F47+G47</f>
        <v>4781</v>
      </c>
      <c r="I47" s="16"/>
      <c r="J47" s="16"/>
    </row>
    <row r="48" spans="1:14" s="6" customFormat="1" ht="15">
      <c r="A48" s="38">
        <f t="shared" si="0"/>
        <v>35</v>
      </c>
      <c r="B48" s="38" t="s">
        <v>39</v>
      </c>
      <c r="C48" s="38">
        <v>20</v>
      </c>
      <c r="D48" s="39">
        <v>0</v>
      </c>
      <c r="E48" s="39">
        <v>2600</v>
      </c>
      <c r="F48" s="39">
        <v>3600</v>
      </c>
      <c r="G48" s="39"/>
      <c r="H48" s="39">
        <f t="shared" si="7"/>
        <v>3600</v>
      </c>
      <c r="I48" s="16"/>
      <c r="J48" s="16"/>
    </row>
    <row r="49" spans="1:12" s="6" customFormat="1" ht="15">
      <c r="A49" s="38">
        <f t="shared" si="0"/>
        <v>36</v>
      </c>
      <c r="B49" s="38" t="s">
        <v>40</v>
      </c>
      <c r="C49" s="38">
        <v>70</v>
      </c>
      <c r="D49" s="39">
        <v>750</v>
      </c>
      <c r="E49" s="39">
        <v>1500</v>
      </c>
      <c r="F49" s="39">
        <v>1090</v>
      </c>
      <c r="G49" s="39"/>
      <c r="H49" s="39">
        <f t="shared" si="7"/>
        <v>1090</v>
      </c>
      <c r="I49" s="16"/>
      <c r="J49" s="16"/>
    </row>
    <row r="50" spans="1:12" s="6" customFormat="1" ht="15">
      <c r="A50" s="38">
        <f t="shared" si="0"/>
        <v>37</v>
      </c>
      <c r="B50" s="41" t="s">
        <v>25</v>
      </c>
      <c r="C50" s="41" t="s">
        <v>21</v>
      </c>
      <c r="D50" s="40">
        <f>D51+D52+D53</f>
        <v>0</v>
      </c>
      <c r="E50" s="40">
        <f>E51+E52+E53+E54</f>
        <v>129.15</v>
      </c>
      <c r="F50" s="40">
        <v>199.54</v>
      </c>
      <c r="G50" s="40">
        <f>G51+G52+G53+G54</f>
        <v>63.3</v>
      </c>
      <c r="H50" s="40">
        <f>F50+G50</f>
        <v>262.83999999999997</v>
      </c>
      <c r="I50" s="16"/>
      <c r="J50" s="16"/>
    </row>
    <row r="51" spans="1:12" s="6" customFormat="1" ht="15">
      <c r="A51" s="38">
        <f t="shared" si="0"/>
        <v>38</v>
      </c>
      <c r="B51" s="38" t="s">
        <v>8</v>
      </c>
      <c r="C51" s="38" t="s">
        <v>21</v>
      </c>
      <c r="D51" s="39">
        <v>0</v>
      </c>
      <c r="E51" s="39">
        <v>56.27</v>
      </c>
      <c r="F51" s="39">
        <v>124</v>
      </c>
      <c r="G51" s="39">
        <v>63.3</v>
      </c>
      <c r="H51" s="39">
        <f t="shared" ref="H51:H54" si="8">F51+G51</f>
        <v>187.3</v>
      </c>
      <c r="I51" s="16"/>
      <c r="J51" s="16"/>
    </row>
    <row r="52" spans="1:12" s="6" customFormat="1" ht="15">
      <c r="A52" s="38">
        <f t="shared" si="0"/>
        <v>39</v>
      </c>
      <c r="B52" s="38" t="s">
        <v>24</v>
      </c>
      <c r="C52" s="38" t="s">
        <v>21</v>
      </c>
      <c r="D52" s="39">
        <v>0</v>
      </c>
      <c r="E52" s="39">
        <v>55</v>
      </c>
      <c r="F52" s="39">
        <v>44.54</v>
      </c>
      <c r="G52" s="39"/>
      <c r="H52" s="39">
        <f t="shared" si="8"/>
        <v>44.54</v>
      </c>
      <c r="I52" s="16"/>
      <c r="J52" s="16"/>
    </row>
    <row r="53" spans="1:12" s="6" customFormat="1" ht="15">
      <c r="A53" s="38">
        <f t="shared" si="0"/>
        <v>40</v>
      </c>
      <c r="B53" s="38" t="s">
        <v>9</v>
      </c>
      <c r="C53" s="38" t="s">
        <v>21</v>
      </c>
      <c r="D53" s="39">
        <v>0</v>
      </c>
      <c r="E53" s="39">
        <v>11.78</v>
      </c>
      <c r="F53" s="39">
        <v>6.15</v>
      </c>
      <c r="G53" s="39"/>
      <c r="H53" s="39">
        <f t="shared" si="8"/>
        <v>6.15</v>
      </c>
      <c r="I53" s="16"/>
      <c r="J53" s="16"/>
    </row>
    <row r="54" spans="1:12" s="6" customFormat="1" ht="15">
      <c r="A54" s="38">
        <f t="shared" si="0"/>
        <v>41</v>
      </c>
      <c r="B54" s="38" t="s">
        <v>28</v>
      </c>
      <c r="C54" s="38" t="s">
        <v>21</v>
      </c>
      <c r="D54" s="39">
        <v>0</v>
      </c>
      <c r="E54" s="39">
        <v>6.1</v>
      </c>
      <c r="F54" s="39">
        <v>24.85</v>
      </c>
      <c r="G54" s="39"/>
      <c r="H54" s="39">
        <f t="shared" si="8"/>
        <v>24.85</v>
      </c>
      <c r="I54" s="16"/>
      <c r="J54" s="16"/>
    </row>
    <row r="55" spans="1:12" s="6" customFormat="1" ht="15">
      <c r="A55" s="38">
        <f t="shared" si="0"/>
        <v>42</v>
      </c>
      <c r="B55" s="41" t="s">
        <v>51</v>
      </c>
      <c r="C55" s="43" t="s">
        <v>20</v>
      </c>
      <c r="D55" s="40" t="e">
        <f>D56+D57+D58+D59+#REF!+D60+D61+D63+D64+D62</f>
        <v>#REF!</v>
      </c>
      <c r="E55" s="40" t="e">
        <f>E56+E57+E58+E59+#REF!+E60+E61+E62+E63+E64</f>
        <v>#REF!</v>
      </c>
      <c r="F55" s="40">
        <f>F56+F57+F58+F59+F60+F61+F62+F63+F64+F65</f>
        <v>23997.040000000001</v>
      </c>
      <c r="G55" s="40">
        <f>G56+G57+G58+G59+G60+G61+G62+G63+G64+G65</f>
        <v>263.61</v>
      </c>
      <c r="H55" s="40">
        <f>F55+G55</f>
        <v>24260.65</v>
      </c>
      <c r="I55" s="16"/>
      <c r="J55" s="16"/>
    </row>
    <row r="56" spans="1:12" s="6" customFormat="1" ht="15">
      <c r="A56" s="38">
        <f t="shared" si="0"/>
        <v>43</v>
      </c>
      <c r="B56" s="38" t="s">
        <v>10</v>
      </c>
      <c r="C56" s="44" t="s">
        <v>20</v>
      </c>
      <c r="D56" s="39">
        <v>5999</v>
      </c>
      <c r="E56" s="39">
        <v>257.42</v>
      </c>
      <c r="F56" s="39">
        <v>7815.19</v>
      </c>
      <c r="G56" s="39"/>
      <c r="H56" s="39">
        <f>F56+G56</f>
        <v>7815.19</v>
      </c>
      <c r="I56" s="16"/>
      <c r="J56" s="16"/>
    </row>
    <row r="57" spans="1:12" s="6" customFormat="1" ht="15">
      <c r="A57" s="38">
        <f t="shared" si="0"/>
        <v>44</v>
      </c>
      <c r="B57" s="38" t="s">
        <v>11</v>
      </c>
      <c r="C57" s="38" t="s">
        <v>20</v>
      </c>
      <c r="D57" s="39">
        <v>1331</v>
      </c>
      <c r="E57" s="39">
        <v>154</v>
      </c>
      <c r="F57" s="39">
        <v>1571.02</v>
      </c>
      <c r="G57" s="39">
        <v>138.11000000000001</v>
      </c>
      <c r="H57" s="39">
        <f>F57+G57</f>
        <v>1709.13</v>
      </c>
      <c r="I57" s="16"/>
      <c r="J57" s="16"/>
    </row>
    <row r="58" spans="1:12" s="6" customFormat="1" ht="15">
      <c r="A58" s="38">
        <f t="shared" si="0"/>
        <v>45</v>
      </c>
      <c r="B58" s="38" t="s">
        <v>12</v>
      </c>
      <c r="C58" s="38" t="s">
        <v>20</v>
      </c>
      <c r="D58" s="39">
        <v>784</v>
      </c>
      <c r="E58" s="39">
        <v>94</v>
      </c>
      <c r="F58" s="39">
        <v>1157.47</v>
      </c>
      <c r="G58" s="39"/>
      <c r="H58" s="39">
        <f t="shared" ref="H58:H61" si="9">F58+G58</f>
        <v>1157.47</v>
      </c>
      <c r="I58" s="16"/>
      <c r="J58" s="16"/>
    </row>
    <row r="59" spans="1:12" s="6" customFormat="1" ht="15">
      <c r="A59" s="38">
        <f t="shared" si="0"/>
        <v>46</v>
      </c>
      <c r="B59" s="38" t="s">
        <v>13</v>
      </c>
      <c r="C59" s="38" t="s">
        <v>20</v>
      </c>
      <c r="D59" s="39">
        <v>1369</v>
      </c>
      <c r="E59" s="39">
        <v>180</v>
      </c>
      <c r="F59" s="39">
        <v>2715.93</v>
      </c>
      <c r="G59" s="39">
        <v>120.5</v>
      </c>
      <c r="H59" s="39">
        <f t="shared" si="9"/>
        <v>2836.43</v>
      </c>
      <c r="I59" s="16"/>
      <c r="J59" s="16"/>
    </row>
    <row r="60" spans="1:12" s="6" customFormat="1" ht="15">
      <c r="A60" s="38">
        <f t="shared" si="0"/>
        <v>47</v>
      </c>
      <c r="B60" s="38" t="s">
        <v>14</v>
      </c>
      <c r="C60" s="38" t="s">
        <v>20</v>
      </c>
      <c r="D60" s="39">
        <v>395</v>
      </c>
      <c r="E60" s="39">
        <v>50</v>
      </c>
      <c r="F60" s="39">
        <v>1493.55</v>
      </c>
      <c r="G60" s="39"/>
      <c r="H60" s="39">
        <f t="shared" si="9"/>
        <v>1493.55</v>
      </c>
      <c r="I60" s="16"/>
      <c r="J60" s="16"/>
    </row>
    <row r="61" spans="1:12" s="6" customFormat="1" ht="26.25">
      <c r="A61" s="38">
        <f t="shared" si="0"/>
        <v>48</v>
      </c>
      <c r="B61" s="45" t="s">
        <v>30</v>
      </c>
      <c r="C61" s="38" t="s">
        <v>20</v>
      </c>
      <c r="D61" s="39">
        <v>920</v>
      </c>
      <c r="E61" s="39">
        <v>50</v>
      </c>
      <c r="F61" s="39">
        <v>1173.45</v>
      </c>
      <c r="G61" s="39"/>
      <c r="H61" s="39">
        <f t="shared" si="9"/>
        <v>1173.45</v>
      </c>
      <c r="I61" s="16"/>
      <c r="J61" s="16"/>
      <c r="L61" s="8"/>
    </row>
    <row r="62" spans="1:12" s="6" customFormat="1" ht="15">
      <c r="A62" s="38">
        <f t="shared" si="0"/>
        <v>49</v>
      </c>
      <c r="B62" s="38" t="s">
        <v>53</v>
      </c>
      <c r="C62" s="38" t="s">
        <v>20</v>
      </c>
      <c r="D62" s="39">
        <v>845</v>
      </c>
      <c r="E62" s="39">
        <v>315</v>
      </c>
      <c r="F62" s="39">
        <v>2371.94</v>
      </c>
      <c r="G62" s="39"/>
      <c r="H62" s="39">
        <f t="shared" ref="H62:H72" si="10">F62+G62</f>
        <v>2371.94</v>
      </c>
      <c r="I62" s="16"/>
      <c r="J62" s="16"/>
    </row>
    <row r="63" spans="1:12" s="6" customFormat="1" ht="15">
      <c r="A63" s="38">
        <f t="shared" si="0"/>
        <v>50</v>
      </c>
      <c r="B63" s="38" t="s">
        <v>29</v>
      </c>
      <c r="C63" s="38" t="s">
        <v>20</v>
      </c>
      <c r="D63" s="39">
        <v>677</v>
      </c>
      <c r="E63" s="39">
        <v>68</v>
      </c>
      <c r="F63" s="39">
        <v>695.12</v>
      </c>
      <c r="G63" s="39"/>
      <c r="H63" s="39">
        <f t="shared" si="10"/>
        <v>695.12</v>
      </c>
      <c r="I63" s="16"/>
      <c r="J63" s="16"/>
    </row>
    <row r="64" spans="1:12" s="6" customFormat="1" ht="15">
      <c r="A64" s="38">
        <f t="shared" si="0"/>
        <v>51</v>
      </c>
      <c r="B64" s="38" t="s">
        <v>34</v>
      </c>
      <c r="C64" s="38" t="s">
        <v>20</v>
      </c>
      <c r="D64" s="39">
        <v>206</v>
      </c>
      <c r="E64" s="39">
        <v>12</v>
      </c>
      <c r="F64" s="39">
        <v>258.81</v>
      </c>
      <c r="G64" s="39"/>
      <c r="H64" s="39">
        <f t="shared" si="10"/>
        <v>258.81</v>
      </c>
      <c r="I64" s="16"/>
      <c r="J64" s="16"/>
    </row>
    <row r="65" spans="1:10" s="6" customFormat="1" ht="15">
      <c r="A65" s="38">
        <f t="shared" si="0"/>
        <v>52</v>
      </c>
      <c r="B65" s="38" t="s">
        <v>50</v>
      </c>
      <c r="C65" s="38" t="s">
        <v>20</v>
      </c>
      <c r="D65" s="39"/>
      <c r="E65" s="39"/>
      <c r="F65" s="39">
        <v>4744.5600000000004</v>
      </c>
      <c r="G65" s="39">
        <v>5</v>
      </c>
      <c r="H65" s="39">
        <f t="shared" si="10"/>
        <v>4749.5600000000004</v>
      </c>
      <c r="I65" s="16"/>
      <c r="J65" s="16"/>
    </row>
    <row r="66" spans="1:10" s="6" customFormat="1" ht="15">
      <c r="A66" s="38">
        <f t="shared" si="0"/>
        <v>53</v>
      </c>
      <c r="B66" s="41" t="s">
        <v>31</v>
      </c>
      <c r="C66" s="41" t="s">
        <v>33</v>
      </c>
      <c r="D66" s="40">
        <v>0</v>
      </c>
      <c r="E66" s="40">
        <f>E67</f>
        <v>3800</v>
      </c>
      <c r="F66" s="40">
        <v>1700</v>
      </c>
      <c r="G66" s="40"/>
      <c r="H66" s="40">
        <f t="shared" si="10"/>
        <v>1700</v>
      </c>
      <c r="I66" s="16"/>
      <c r="J66" s="16"/>
    </row>
    <row r="67" spans="1:10" s="6" customFormat="1" ht="26.25">
      <c r="A67" s="38">
        <f t="shared" si="0"/>
        <v>54</v>
      </c>
      <c r="B67" s="46" t="s">
        <v>32</v>
      </c>
      <c r="C67" s="41" t="s">
        <v>33</v>
      </c>
      <c r="D67" s="40">
        <v>0</v>
      </c>
      <c r="E67" s="40">
        <v>3800</v>
      </c>
      <c r="F67" s="40">
        <v>1700</v>
      </c>
      <c r="G67" s="40"/>
      <c r="H67" s="40">
        <f t="shared" si="10"/>
        <v>1700</v>
      </c>
      <c r="I67" s="16"/>
      <c r="J67" s="16"/>
    </row>
    <row r="68" spans="1:10" s="6" customFormat="1" ht="15">
      <c r="A68" s="38">
        <f t="shared" si="0"/>
        <v>55</v>
      </c>
      <c r="B68" s="45" t="s">
        <v>49</v>
      </c>
      <c r="C68" s="38" t="s">
        <v>33</v>
      </c>
      <c r="D68" s="40"/>
      <c r="E68" s="40"/>
      <c r="F68" s="39">
        <v>1700</v>
      </c>
      <c r="G68" s="39"/>
      <c r="H68" s="39">
        <f t="shared" si="10"/>
        <v>1700</v>
      </c>
      <c r="I68" s="16"/>
      <c r="J68" s="16"/>
    </row>
    <row r="69" spans="1:10" s="6" customFormat="1" ht="15">
      <c r="A69" s="38">
        <f t="shared" si="0"/>
        <v>56</v>
      </c>
      <c r="B69" s="41" t="s">
        <v>63</v>
      </c>
      <c r="C69" s="41" t="s">
        <v>64</v>
      </c>
      <c r="D69" s="40"/>
      <c r="E69" s="40"/>
      <c r="F69" s="40">
        <v>76.319999999999993</v>
      </c>
      <c r="G69" s="40">
        <f>G70</f>
        <v>-76.319999999999993</v>
      </c>
      <c r="H69" s="40">
        <f t="shared" si="10"/>
        <v>0</v>
      </c>
      <c r="I69" s="16"/>
      <c r="J69" s="16"/>
    </row>
    <row r="70" spans="1:10" s="6" customFormat="1" ht="15">
      <c r="A70" s="38">
        <f t="shared" si="0"/>
        <v>57</v>
      </c>
      <c r="B70" s="45" t="s">
        <v>62</v>
      </c>
      <c r="C70" s="38" t="s">
        <v>64</v>
      </c>
      <c r="D70" s="40"/>
      <c r="E70" s="40"/>
      <c r="F70" s="39">
        <v>76.319999999999993</v>
      </c>
      <c r="G70" s="39">
        <v>-76.319999999999993</v>
      </c>
      <c r="H70" s="39">
        <f t="shared" si="10"/>
        <v>0</v>
      </c>
      <c r="I70" s="16"/>
      <c r="J70" s="16"/>
    </row>
    <row r="71" spans="1:10" s="6" customFormat="1" ht="15">
      <c r="A71" s="38">
        <f t="shared" si="0"/>
        <v>58</v>
      </c>
      <c r="B71" s="41" t="s">
        <v>19</v>
      </c>
      <c r="C71" s="41" t="s">
        <v>17</v>
      </c>
      <c r="D71" s="40" t="e">
        <f>#REF!</f>
        <v>#REF!</v>
      </c>
      <c r="E71" s="40" t="e">
        <f>#REF!</f>
        <v>#REF!</v>
      </c>
      <c r="F71" s="40">
        <f>F72</f>
        <v>916.93</v>
      </c>
      <c r="G71" s="40"/>
      <c r="H71" s="40">
        <f t="shared" si="10"/>
        <v>916.93</v>
      </c>
      <c r="I71" s="16"/>
      <c r="J71" s="16"/>
    </row>
    <row r="72" spans="1:10" s="6" customFormat="1" ht="15">
      <c r="A72" s="38">
        <f t="shared" si="0"/>
        <v>59</v>
      </c>
      <c r="B72" s="38" t="s">
        <v>18</v>
      </c>
      <c r="C72" s="47" t="s">
        <v>17</v>
      </c>
      <c r="D72" s="48"/>
      <c r="E72" s="48"/>
      <c r="F72" s="39">
        <v>916.93</v>
      </c>
      <c r="G72" s="48"/>
      <c r="H72" s="39">
        <f t="shared" si="10"/>
        <v>916.93</v>
      </c>
      <c r="I72" s="16"/>
      <c r="J72" s="16"/>
    </row>
    <row r="73" spans="1:10" s="6" customFormat="1" ht="15">
      <c r="A73" s="21"/>
      <c r="B73" s="21"/>
      <c r="C73" s="21"/>
      <c r="D73" s="19"/>
      <c r="E73" s="19"/>
      <c r="F73" s="19"/>
      <c r="G73" s="19"/>
      <c r="H73" s="19"/>
      <c r="I73" s="16"/>
      <c r="J73" s="16"/>
    </row>
    <row r="74" spans="1:10" ht="15">
      <c r="A74" s="21"/>
      <c r="B74" s="22"/>
      <c r="C74" s="22"/>
      <c r="D74" s="19"/>
      <c r="E74" s="19"/>
      <c r="F74" s="19"/>
      <c r="G74" s="23"/>
      <c r="H74" s="16"/>
    </row>
    <row r="75" spans="1:10" s="9" customFormat="1" ht="15.75">
      <c r="A75" s="24"/>
      <c r="B75" s="12" t="s">
        <v>65</v>
      </c>
      <c r="C75" s="1"/>
      <c r="D75" s="1"/>
      <c r="E75" s="16"/>
      <c r="F75" s="62" t="s">
        <v>46</v>
      </c>
      <c r="G75" s="62"/>
      <c r="H75" s="16"/>
      <c r="I75" s="1"/>
      <c r="J75" s="1"/>
    </row>
    <row r="76" spans="1:10" s="9" customFormat="1" ht="15.75">
      <c r="A76" s="24"/>
      <c r="B76" s="12" t="s">
        <v>66</v>
      </c>
      <c r="C76" s="25" t="s">
        <v>48</v>
      </c>
      <c r="D76" s="26"/>
      <c r="E76" s="16"/>
      <c r="F76" s="16"/>
      <c r="G76" s="26"/>
      <c r="H76" s="16"/>
      <c r="I76" s="1"/>
      <c r="J76" s="1"/>
    </row>
    <row r="77" spans="1:10" s="9" customFormat="1" ht="15.75">
      <c r="A77" s="24"/>
      <c r="B77" s="12" t="s">
        <v>67</v>
      </c>
      <c r="C77" s="62"/>
      <c r="D77" s="62"/>
      <c r="E77" s="16"/>
      <c r="F77" s="62" t="s">
        <v>47</v>
      </c>
      <c r="G77" s="62"/>
      <c r="H77" s="16"/>
      <c r="I77" s="1"/>
      <c r="J77" s="1"/>
    </row>
    <row r="78" spans="1:10" ht="15">
      <c r="A78" s="24"/>
      <c r="B78" s="12"/>
      <c r="C78" s="25"/>
      <c r="D78" s="16"/>
      <c r="E78" s="16"/>
      <c r="F78" s="26"/>
      <c r="G78" s="26"/>
      <c r="H78" s="16"/>
    </row>
    <row r="79" spans="1:10" ht="15">
      <c r="A79" s="16"/>
      <c r="B79" s="12"/>
      <c r="C79" s="16"/>
      <c r="D79" s="62" t="s">
        <v>35</v>
      </c>
      <c r="E79" s="62"/>
      <c r="F79" s="20"/>
      <c r="G79" s="20"/>
      <c r="H79" s="16"/>
    </row>
    <row r="80" spans="1:10" ht="15">
      <c r="A80" s="16"/>
      <c r="B80" s="16"/>
      <c r="C80" s="16"/>
      <c r="D80" s="16"/>
      <c r="E80" s="16"/>
      <c r="F80" s="20"/>
      <c r="G80" s="20"/>
      <c r="H80" s="16"/>
    </row>
  </sheetData>
  <mergeCells count="18">
    <mergeCell ref="D79:E79"/>
    <mergeCell ref="E10:E13"/>
    <mergeCell ref="F10:F13"/>
    <mergeCell ref="F75:G75"/>
    <mergeCell ref="C77:D77"/>
    <mergeCell ref="F77:G77"/>
    <mergeCell ref="G1:H1"/>
    <mergeCell ref="A10:A13"/>
    <mergeCell ref="B10:B13"/>
    <mergeCell ref="C10:C13"/>
    <mergeCell ref="D10:D13"/>
    <mergeCell ref="A1:B1"/>
    <mergeCell ref="E1:F1"/>
    <mergeCell ref="A2:B2"/>
    <mergeCell ref="A3:B3"/>
    <mergeCell ref="G10:G13"/>
    <mergeCell ref="B6:H6"/>
    <mergeCell ref="H10:H13"/>
  </mergeCells>
  <phoneticPr fontId="3" type="noConversion"/>
  <pageMargins left="1.1023622047244095" right="0.59055118110236227" top="0.5" bottom="0.48" header="0.21" footer="0.31"/>
  <pageSetup scale="85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3</vt:lpstr>
    </vt:vector>
  </TitlesOfParts>
  <Company>cjc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Simona.Tatomir</dc:creator>
  <cp:lastModifiedBy>Ioan.Iusan</cp:lastModifiedBy>
  <cp:lastPrinted>2014-11-04T08:44:36Z</cp:lastPrinted>
  <dcterms:created xsi:type="dcterms:W3CDTF">2009-05-18T06:15:42Z</dcterms:created>
  <dcterms:modified xsi:type="dcterms:W3CDTF">2014-11-04T08:50:38Z</dcterms:modified>
</cp:coreProperties>
</file>